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05" yWindow="240" windowWidth="12795" windowHeight="7665" activeTab="0"/>
  </bookViews>
  <sheets>
    <sheet name="Ｔｏｐ" sheetId="1" r:id="rId1"/>
    <sheet name="登録データ" sheetId="2" state="hidden" r:id="rId2"/>
    <sheet name="基本データ" sheetId="3" r:id="rId3"/>
    <sheet name="単A" sheetId="4" r:id="rId4"/>
    <sheet name="複A" sheetId="5" r:id="rId5"/>
    <sheet name="単B" sheetId="6" state="hidden" r:id="rId6"/>
    <sheet name="複B" sheetId="7" state="hidden" r:id="rId7"/>
    <sheet name="単C" sheetId="8" state="hidden" r:id="rId8"/>
    <sheet name="複C" sheetId="9" state="hidden" r:id="rId9"/>
    <sheet name="出場データ" sheetId="10" r:id="rId10"/>
  </sheets>
  <definedNames>
    <definedName name="_xlnm._FilterDatabase" localSheetId="1" hidden="1">'登録データ'!$A$1:$H$885</definedName>
  </definedNames>
  <calcPr fullCalcOnLoad="1"/>
</workbook>
</file>

<file path=xl/sharedStrings.xml><?xml version="1.0" encoding="utf-8"?>
<sst xmlns="http://schemas.openxmlformats.org/spreadsheetml/2006/main" count="5429" uniqueCount="2656">
  <si>
    <t>番号</t>
  </si>
  <si>
    <t>氏名</t>
  </si>
  <si>
    <t>学年</t>
  </si>
  <si>
    <t>所属団体</t>
  </si>
  <si>
    <t>備考</t>
  </si>
  <si>
    <t>（例）</t>
  </si>
  <si>
    <t>宮崎南中</t>
  </si>
  <si>
    <t>(注意)</t>
  </si>
  <si>
    <t>↑※緊急連絡で必要になります。</t>
  </si>
  <si>
    <t>姓</t>
  </si>
  <si>
    <t>名</t>
  </si>
  <si>
    <t>宮崎</t>
  </si>
  <si>
    <t>花子</t>
  </si>
  <si>
    <t>基本データ</t>
  </si>
  <si>
    <t>男子</t>
  </si>
  <si>
    <t>女子</t>
  </si>
  <si>
    <t>←男子または女子</t>
  </si>
  <si>
    <r>
      <t>※　</t>
    </r>
    <r>
      <rPr>
        <b/>
        <sz val="12"/>
        <color indexed="10"/>
        <rFont val="ＭＳ Ｐゴシック"/>
        <family val="3"/>
      </rPr>
      <t>男女別</t>
    </r>
    <r>
      <rPr>
        <sz val="12"/>
        <color indexed="10"/>
        <rFont val="ＭＳ Ｐゴシック"/>
        <family val="3"/>
      </rPr>
      <t>に１ファイルずつでお願いします。</t>
    </r>
  </si>
  <si>
    <t>略称</t>
  </si>
  <si>
    <t>個人戦</t>
  </si>
  <si>
    <t>フリガナ</t>
  </si>
  <si>
    <t>ミヤザキ</t>
  </si>
  <si>
    <t>ハナコ</t>
  </si>
  <si>
    <t>フリガナ</t>
  </si>
  <si>
    <t>登録番号</t>
  </si>
  <si>
    <t>強い順位に書いてください。</t>
  </si>
  <si>
    <t>　男子・女子</t>
  </si>
  <si>
    <t>　所属学校・団体名</t>
  </si>
  <si>
    <t>　申込責任者</t>
  </si>
  <si>
    <t>　住所</t>
  </si>
  <si>
    <t>　電話番号</t>
  </si>
  <si>
    <t>　自宅または携帯</t>
  </si>
  <si>
    <t>Ａ単</t>
  </si>
  <si>
    <t>Ａ複</t>
  </si>
  <si>
    <t>Ｂ単</t>
  </si>
  <si>
    <t>Ｂ複</t>
  </si>
  <si>
    <t>Ｃ単</t>
  </si>
  <si>
    <t>Ｃ複</t>
  </si>
  <si>
    <t>高崎中</t>
  </si>
  <si>
    <t>ナツキ</t>
  </si>
  <si>
    <t>小野</t>
  </si>
  <si>
    <t>オノ</t>
  </si>
  <si>
    <t>アヤカ</t>
  </si>
  <si>
    <t>田中</t>
  </si>
  <si>
    <t>タナカ</t>
  </si>
  <si>
    <t>ミサキ</t>
  </si>
  <si>
    <t>ナガノ</t>
  </si>
  <si>
    <t>児玉</t>
  </si>
  <si>
    <t>コダマ</t>
  </si>
  <si>
    <t>ヤマサキ</t>
  </si>
  <si>
    <t>ユキ</t>
  </si>
  <si>
    <t>ミホ</t>
  </si>
  <si>
    <t>①</t>
  </si>
  <si>
    <t>②</t>
  </si>
  <si>
    <t>③</t>
  </si>
  <si>
    <t>④</t>
  </si>
  <si>
    <t>⑤</t>
  </si>
  <si>
    <t>⑥</t>
  </si>
  <si>
    <t>○</t>
  </si>
  <si>
    <t>ミズキ</t>
  </si>
  <si>
    <t>彩乃</t>
  </si>
  <si>
    <t>アヤノ</t>
  </si>
  <si>
    <t>ミキ</t>
  </si>
  <si>
    <t>ユウヤ</t>
  </si>
  <si>
    <t>ユウキ</t>
  </si>
  <si>
    <t>日髙</t>
  </si>
  <si>
    <t>ヒダカ</t>
  </si>
  <si>
    <t>マイ</t>
  </si>
  <si>
    <t>髙橋</t>
  </si>
  <si>
    <t>タカハシ</t>
  </si>
  <si>
    <t>甲斐</t>
  </si>
  <si>
    <t>カイ</t>
  </si>
  <si>
    <t>ユウナ</t>
  </si>
  <si>
    <t>サキ</t>
  </si>
  <si>
    <t>森</t>
  </si>
  <si>
    <t>モリ</t>
  </si>
  <si>
    <t>リサ</t>
  </si>
  <si>
    <t>本田</t>
  </si>
  <si>
    <t>ホンダ</t>
  </si>
  <si>
    <t>中村</t>
  </si>
  <si>
    <t>ナカムラ</t>
  </si>
  <si>
    <t>妻中</t>
  </si>
  <si>
    <t>山内</t>
  </si>
  <si>
    <t>ヤマウチ</t>
  </si>
  <si>
    <t>ナナ</t>
  </si>
  <si>
    <t>サクラ</t>
  </si>
  <si>
    <t>菊池</t>
  </si>
  <si>
    <t>キクチ</t>
  </si>
  <si>
    <t>ナツミ</t>
  </si>
  <si>
    <t>川﨑</t>
  </si>
  <si>
    <t>カワサキ</t>
  </si>
  <si>
    <t>ナガトモ</t>
  </si>
  <si>
    <t>レナ</t>
  </si>
  <si>
    <t>井上</t>
  </si>
  <si>
    <t>イノウエ</t>
  </si>
  <si>
    <t>ハルカ</t>
  </si>
  <si>
    <t>ハマスナ</t>
  </si>
  <si>
    <t>河野</t>
  </si>
  <si>
    <t>カワノ</t>
  </si>
  <si>
    <t>黒木</t>
  </si>
  <si>
    <t>クロキ</t>
  </si>
  <si>
    <t>美咲</t>
  </si>
  <si>
    <t>マキ</t>
  </si>
  <si>
    <t>藤田</t>
  </si>
  <si>
    <t>フジタ</t>
  </si>
  <si>
    <t>松浦</t>
  </si>
  <si>
    <t>マツウラ</t>
  </si>
  <si>
    <t>ハヤト</t>
  </si>
  <si>
    <t>岩切</t>
  </si>
  <si>
    <t>イワキリ</t>
  </si>
  <si>
    <t>ヨシキ</t>
  </si>
  <si>
    <t>橋口</t>
  </si>
  <si>
    <t>ハシグチ</t>
  </si>
  <si>
    <t>コウキ</t>
  </si>
  <si>
    <t>日高</t>
  </si>
  <si>
    <t>クロギ</t>
  </si>
  <si>
    <t>長友</t>
  </si>
  <si>
    <t>セイ</t>
  </si>
  <si>
    <t>イノマタ</t>
  </si>
  <si>
    <t>佐藤</t>
  </si>
  <si>
    <t>サトウ</t>
  </si>
  <si>
    <t>ユウスケ</t>
  </si>
  <si>
    <t>アオイ</t>
  </si>
  <si>
    <t>アヤ</t>
  </si>
  <si>
    <t>レイナ</t>
  </si>
  <si>
    <t>エリカ</t>
  </si>
  <si>
    <t>大淀中</t>
  </si>
  <si>
    <t>セイヤ</t>
  </si>
  <si>
    <t>谷口</t>
  </si>
  <si>
    <t>タニグチ</t>
  </si>
  <si>
    <t>チヒロ</t>
  </si>
  <si>
    <t>スズカ</t>
  </si>
  <si>
    <t>楓</t>
  </si>
  <si>
    <t>カエデ</t>
  </si>
  <si>
    <t>シオリ</t>
  </si>
  <si>
    <t>坂元</t>
  </si>
  <si>
    <t>サカモト</t>
  </si>
  <si>
    <t>マユ</t>
  </si>
  <si>
    <t>松田</t>
  </si>
  <si>
    <t>マツダ</t>
  </si>
  <si>
    <t>ショウゴ</t>
  </si>
  <si>
    <t>ユリ</t>
  </si>
  <si>
    <t>アイカ</t>
  </si>
  <si>
    <t>山口</t>
  </si>
  <si>
    <t>ヤマグチ</t>
  </si>
  <si>
    <t>サヤ</t>
  </si>
  <si>
    <t>吉田</t>
  </si>
  <si>
    <t>ヨシダ</t>
  </si>
  <si>
    <t>赤木</t>
  </si>
  <si>
    <t>アカギ</t>
  </si>
  <si>
    <t>池田</t>
  </si>
  <si>
    <t>イケダ</t>
  </si>
  <si>
    <t>金丸</t>
  </si>
  <si>
    <t>カネマル</t>
  </si>
  <si>
    <t>ミナミ</t>
  </si>
  <si>
    <t>ワタナベ</t>
  </si>
  <si>
    <t>五ヶ瀬中</t>
  </si>
  <si>
    <t>愛</t>
  </si>
  <si>
    <t>アイ</t>
  </si>
  <si>
    <t>小林</t>
  </si>
  <si>
    <t>コバヤシ</t>
  </si>
  <si>
    <t>木下</t>
  </si>
  <si>
    <t>杉尾</t>
  </si>
  <si>
    <t>スギオ</t>
  </si>
  <si>
    <t>ユイ</t>
  </si>
  <si>
    <t>ハルキ</t>
  </si>
  <si>
    <t>マナ</t>
  </si>
  <si>
    <t>財光寺中</t>
  </si>
  <si>
    <t>ユウマ</t>
  </si>
  <si>
    <t>ヤマモト</t>
  </si>
  <si>
    <t>那須</t>
  </si>
  <si>
    <t>ナス</t>
  </si>
  <si>
    <t>ダイキ</t>
  </si>
  <si>
    <t>新名</t>
  </si>
  <si>
    <t>ニイナ</t>
  </si>
  <si>
    <t>リョウ</t>
  </si>
  <si>
    <t>ヒロキ</t>
  </si>
  <si>
    <t>タクミ</t>
  </si>
  <si>
    <t>カズキ</t>
  </si>
  <si>
    <t>ユウ</t>
  </si>
  <si>
    <t>ショウタ</t>
  </si>
  <si>
    <t>ユウト</t>
  </si>
  <si>
    <t>山本</t>
  </si>
  <si>
    <t>サヤカ</t>
  </si>
  <si>
    <t>ナナミ</t>
  </si>
  <si>
    <t>アイリ</t>
  </si>
  <si>
    <t>モモカ</t>
  </si>
  <si>
    <t>後藤</t>
  </si>
  <si>
    <t>ゴトウ</t>
  </si>
  <si>
    <t>奈須</t>
  </si>
  <si>
    <t>アカリ</t>
  </si>
  <si>
    <t>鈴木</t>
  </si>
  <si>
    <t>スズキ</t>
  </si>
  <si>
    <t>三股中</t>
  </si>
  <si>
    <t>リオ</t>
  </si>
  <si>
    <t>加藤</t>
  </si>
  <si>
    <t>カトウ</t>
  </si>
  <si>
    <t>ミユ</t>
  </si>
  <si>
    <t>ひかり</t>
  </si>
  <si>
    <t>ヒカリ</t>
  </si>
  <si>
    <t>中野</t>
  </si>
  <si>
    <t>ナカノ</t>
  </si>
  <si>
    <t>アミ</t>
  </si>
  <si>
    <t>清水</t>
  </si>
  <si>
    <t>シホ</t>
  </si>
  <si>
    <t>ユウタ</t>
  </si>
  <si>
    <t>杉田</t>
  </si>
  <si>
    <t>スギタ</t>
  </si>
  <si>
    <t>ナオ</t>
  </si>
  <si>
    <t>宮崎中</t>
  </si>
  <si>
    <t>彩香</t>
  </si>
  <si>
    <t>川野</t>
  </si>
  <si>
    <t>岩﨑</t>
  </si>
  <si>
    <t>イワサキ</t>
  </si>
  <si>
    <t>ヤマト</t>
  </si>
  <si>
    <t>未来</t>
  </si>
  <si>
    <t>イトウ</t>
  </si>
  <si>
    <t>マナミ</t>
  </si>
  <si>
    <t>マホ</t>
  </si>
  <si>
    <t>シミズ</t>
  </si>
  <si>
    <t>住吉中</t>
  </si>
  <si>
    <t>柳田</t>
  </si>
  <si>
    <t>サイトウ</t>
  </si>
  <si>
    <t>東</t>
  </si>
  <si>
    <t>リナ</t>
  </si>
  <si>
    <t>赤江東中</t>
  </si>
  <si>
    <t>前田</t>
  </si>
  <si>
    <t>マエダ</t>
  </si>
  <si>
    <t>橋本</t>
  </si>
  <si>
    <t>ハシモト</t>
  </si>
  <si>
    <t>矢野</t>
  </si>
  <si>
    <t>ヤノ</t>
  </si>
  <si>
    <t>タツヤ</t>
  </si>
  <si>
    <t>小川</t>
  </si>
  <si>
    <t>オガワ</t>
  </si>
  <si>
    <t>タカヤマ</t>
  </si>
  <si>
    <t>メイ</t>
  </si>
  <si>
    <t>山下</t>
  </si>
  <si>
    <t>ヤマシタ</t>
  </si>
  <si>
    <t>工藤</t>
  </si>
  <si>
    <t>クドウ</t>
  </si>
  <si>
    <t>檍中</t>
  </si>
  <si>
    <t>ユウカ</t>
  </si>
  <si>
    <t>ユウミ</t>
  </si>
  <si>
    <t>ヒナ</t>
  </si>
  <si>
    <t>サエ</t>
  </si>
  <si>
    <t>玲奈</t>
  </si>
  <si>
    <t>ソノダ</t>
  </si>
  <si>
    <t>園田</t>
  </si>
  <si>
    <t>宮崎西中</t>
  </si>
  <si>
    <t>ツバサ</t>
  </si>
  <si>
    <t>川越</t>
  </si>
  <si>
    <t>カワゴエ</t>
  </si>
  <si>
    <t>葵</t>
  </si>
  <si>
    <t>優希</t>
  </si>
  <si>
    <t>福田</t>
  </si>
  <si>
    <t>フクダ</t>
  </si>
  <si>
    <t>大塚中</t>
  </si>
  <si>
    <t>遥</t>
  </si>
  <si>
    <t>清武中</t>
  </si>
  <si>
    <t>ヒロト</t>
  </si>
  <si>
    <t>リョウマ</t>
  </si>
  <si>
    <t>ケイゴ</t>
  </si>
  <si>
    <t>エビハラ</t>
  </si>
  <si>
    <t>ホノカ</t>
  </si>
  <si>
    <t>ナガミネ</t>
  </si>
  <si>
    <t>黒田</t>
  </si>
  <si>
    <t>クロダ</t>
  </si>
  <si>
    <t>莉奈</t>
  </si>
  <si>
    <t>マツモト</t>
  </si>
  <si>
    <t>美月</t>
  </si>
  <si>
    <t>田野中</t>
  </si>
  <si>
    <t>光</t>
  </si>
  <si>
    <t>トモヒロ</t>
  </si>
  <si>
    <t>岡田</t>
  </si>
  <si>
    <t>オカダ</t>
  </si>
  <si>
    <t>松本</t>
  </si>
  <si>
    <t>ハルナ</t>
  </si>
  <si>
    <t>東海中</t>
  </si>
  <si>
    <t>シュン</t>
  </si>
  <si>
    <t>渡辺</t>
  </si>
  <si>
    <t>永田</t>
  </si>
  <si>
    <t>ナガタ</t>
  </si>
  <si>
    <t>ヤナギタ</t>
  </si>
  <si>
    <t>岡富中</t>
  </si>
  <si>
    <t>みなみ</t>
  </si>
  <si>
    <t>生目台中</t>
  </si>
  <si>
    <t>モエ</t>
  </si>
  <si>
    <t>横山</t>
  </si>
  <si>
    <t>ヨコヤマ</t>
  </si>
  <si>
    <t>青島中</t>
  </si>
  <si>
    <t>マサヤ</t>
  </si>
  <si>
    <t>蓮</t>
  </si>
  <si>
    <t>レン</t>
  </si>
  <si>
    <t>中原</t>
  </si>
  <si>
    <t>ナカハラ</t>
  </si>
  <si>
    <t>カリン</t>
  </si>
  <si>
    <t>外山</t>
  </si>
  <si>
    <t>トヤマ</t>
  </si>
  <si>
    <t>ファイル名は，「チーム名（略称）男子or女子」にしてください。</t>
  </si>
  <si>
    <t>三浦</t>
  </si>
  <si>
    <t>ミウラ</t>
  </si>
  <si>
    <t>田村</t>
  </si>
  <si>
    <t>タムラ</t>
  </si>
  <si>
    <t>登録番号を入力し「オレンジ」のボタンを押してください。↑</t>
  </si>
  <si>
    <t>　メールアドレス</t>
  </si>
  <si>
    <t>オザキ</t>
  </si>
  <si>
    <t>さくら</t>
  </si>
  <si>
    <t>ユアサ</t>
  </si>
  <si>
    <t>チカ</t>
  </si>
  <si>
    <t>菜月</t>
  </si>
  <si>
    <t>晴香</t>
  </si>
  <si>
    <t>マコト</t>
  </si>
  <si>
    <t>ルイ</t>
  </si>
  <si>
    <t>モリタ</t>
  </si>
  <si>
    <t>ルカ</t>
  </si>
  <si>
    <t>中武</t>
  </si>
  <si>
    <t>ナカタケ</t>
  </si>
  <si>
    <t>長谷川</t>
  </si>
  <si>
    <t>ハセガワ</t>
  </si>
  <si>
    <t>ルナ</t>
  </si>
  <si>
    <t>ミク</t>
  </si>
  <si>
    <t>優</t>
  </si>
  <si>
    <t>ソウタ</t>
  </si>
  <si>
    <t>アベ</t>
  </si>
  <si>
    <t>マイカ</t>
  </si>
  <si>
    <t>一真</t>
  </si>
  <si>
    <t>カズマ</t>
  </si>
  <si>
    <t>津曲</t>
  </si>
  <si>
    <t>ツマガリ</t>
  </si>
  <si>
    <t>米良</t>
  </si>
  <si>
    <t>メラ</t>
  </si>
  <si>
    <t>リク</t>
  </si>
  <si>
    <t>松原</t>
  </si>
  <si>
    <t>マツバラ</t>
  </si>
  <si>
    <t>リリカ</t>
  </si>
  <si>
    <t>トモカ</t>
  </si>
  <si>
    <t>本部</t>
  </si>
  <si>
    <t>ホンブ</t>
  </si>
  <si>
    <t>コウタ</t>
  </si>
  <si>
    <t>ヒナコ</t>
  </si>
  <si>
    <t>リン</t>
  </si>
  <si>
    <t>猪股</t>
  </si>
  <si>
    <t>長田</t>
  </si>
  <si>
    <t>リュウト</t>
  </si>
  <si>
    <t>日向中</t>
  </si>
  <si>
    <t>富島中</t>
  </si>
  <si>
    <t>フウカ</t>
  </si>
  <si>
    <t>寺田</t>
  </si>
  <si>
    <t>テラダ</t>
  </si>
  <si>
    <t>ミユウ</t>
  </si>
  <si>
    <t>ユウリ</t>
  </si>
  <si>
    <t>開催期間</t>
  </si>
  <si>
    <t>受付期間</t>
  </si>
  <si>
    <t>凜</t>
  </si>
  <si>
    <t>落合</t>
  </si>
  <si>
    <t>オチアイ</t>
  </si>
  <si>
    <t>大宮中</t>
  </si>
  <si>
    <t>齊藤</t>
  </si>
  <si>
    <t>大野</t>
  </si>
  <si>
    <t>オオノ</t>
  </si>
  <si>
    <t>都農中</t>
  </si>
  <si>
    <t>南郷中</t>
  </si>
  <si>
    <t>ミツキ</t>
  </si>
  <si>
    <t>渡邉</t>
  </si>
  <si>
    <t>安藤</t>
  </si>
  <si>
    <t>アンドウ</t>
  </si>
  <si>
    <t>野口</t>
  </si>
  <si>
    <t>ノグチ</t>
  </si>
  <si>
    <t>山﨑</t>
  </si>
  <si>
    <t>愛梨</t>
  </si>
  <si>
    <t>ユメ</t>
  </si>
  <si>
    <t>大輝</t>
  </si>
  <si>
    <t>リコ</t>
  </si>
  <si>
    <t>ハナ</t>
  </si>
  <si>
    <t>村田</t>
  </si>
  <si>
    <t>ムラタ</t>
  </si>
  <si>
    <t>レイカ</t>
  </si>
  <si>
    <t>トモキ</t>
  </si>
  <si>
    <t>下石</t>
  </si>
  <si>
    <t>シモイシ</t>
  </si>
  <si>
    <t>シオン</t>
  </si>
  <si>
    <t>友香</t>
  </si>
  <si>
    <t>タイキ</t>
  </si>
  <si>
    <t>百香</t>
  </si>
  <si>
    <t>ミウ</t>
  </si>
  <si>
    <t>松尾</t>
  </si>
  <si>
    <t>マツオ</t>
  </si>
  <si>
    <t>ハルト</t>
  </si>
  <si>
    <t>愛海</t>
  </si>
  <si>
    <t>幸輝</t>
  </si>
  <si>
    <t>門川中</t>
  </si>
  <si>
    <t>ヒビキ</t>
  </si>
  <si>
    <t>凛</t>
  </si>
  <si>
    <t>美優</t>
  </si>
  <si>
    <t>莉子</t>
  </si>
  <si>
    <t>リュウセイ</t>
  </si>
  <si>
    <t>カワグチ</t>
  </si>
  <si>
    <t>リョウタ</t>
  </si>
  <si>
    <t>生目南中</t>
  </si>
  <si>
    <t>別府</t>
  </si>
  <si>
    <t>ベップ</t>
  </si>
  <si>
    <t>イワモト</t>
  </si>
  <si>
    <t>カノン</t>
  </si>
  <si>
    <t>マヤ</t>
  </si>
  <si>
    <t>コトミ</t>
  </si>
  <si>
    <t>ユヅキ</t>
  </si>
  <si>
    <t>大翔</t>
  </si>
  <si>
    <t>モモナ</t>
  </si>
  <si>
    <t>カイト</t>
  </si>
  <si>
    <t>愛未</t>
  </si>
  <si>
    <t>和田</t>
  </si>
  <si>
    <t>ワダ</t>
  </si>
  <si>
    <t>キョウカ</t>
  </si>
  <si>
    <t>紙屋中</t>
  </si>
  <si>
    <t>川口</t>
  </si>
  <si>
    <t>アユ</t>
  </si>
  <si>
    <t>アヤネ</t>
  </si>
  <si>
    <t>ノア</t>
  </si>
  <si>
    <t>マヒロ</t>
  </si>
  <si>
    <t>森田</t>
  </si>
  <si>
    <t>森本</t>
  </si>
  <si>
    <t>モリモト</t>
  </si>
  <si>
    <t>咲希</t>
  </si>
  <si>
    <t>シュンスケ</t>
  </si>
  <si>
    <t>夏実</t>
  </si>
  <si>
    <t>舞華</t>
  </si>
  <si>
    <t>シイナ</t>
  </si>
  <si>
    <t>イマムラ</t>
  </si>
  <si>
    <t>成合</t>
  </si>
  <si>
    <t>ナリアイ</t>
  </si>
  <si>
    <t>ユキナ</t>
  </si>
  <si>
    <t>孝太</t>
  </si>
  <si>
    <t>糸平</t>
  </si>
  <si>
    <t>イトヒラ</t>
  </si>
  <si>
    <t>タクヤ</t>
  </si>
  <si>
    <t>彪雅</t>
  </si>
  <si>
    <t>遼</t>
  </si>
  <si>
    <t>牧田</t>
  </si>
  <si>
    <t>マキタ</t>
  </si>
  <si>
    <t>北川中</t>
  </si>
  <si>
    <t>井本</t>
  </si>
  <si>
    <t>イモト</t>
  </si>
  <si>
    <t>芽依</t>
  </si>
  <si>
    <t>アキト</t>
  </si>
  <si>
    <t>キヨカ</t>
  </si>
  <si>
    <t>栞</t>
  </si>
  <si>
    <t>戸髙</t>
  </si>
  <si>
    <t>トダカ</t>
  </si>
  <si>
    <t>斉藤</t>
  </si>
  <si>
    <t>アキ</t>
  </si>
  <si>
    <t>亜衣</t>
  </si>
  <si>
    <t>今回はクラスわけはありませんので，全員Ａクラスとなります。</t>
  </si>
  <si>
    <t>愛実</t>
  </si>
  <si>
    <t>溝口</t>
  </si>
  <si>
    <t>ミゾグチ</t>
  </si>
  <si>
    <t>ハヅキ</t>
  </si>
  <si>
    <t>龍也</t>
  </si>
  <si>
    <t>翔</t>
  </si>
  <si>
    <t>ショウ</t>
  </si>
  <si>
    <t>ケイスケ</t>
  </si>
  <si>
    <t>凌太</t>
  </si>
  <si>
    <t>奥野</t>
  </si>
  <si>
    <t>オクノ</t>
  </si>
  <si>
    <t>レオ</t>
  </si>
  <si>
    <t>門村</t>
  </si>
  <si>
    <t>カドムラ</t>
  </si>
  <si>
    <t>サラ</t>
  </si>
  <si>
    <t>谷</t>
  </si>
  <si>
    <t>タニ</t>
  </si>
  <si>
    <t>マナト</t>
  </si>
  <si>
    <t>荒武</t>
  </si>
  <si>
    <t>アラタケ</t>
  </si>
  <si>
    <t>渡邊</t>
  </si>
  <si>
    <t>琴美</t>
  </si>
  <si>
    <t>アンナ</t>
  </si>
  <si>
    <t>吉野</t>
  </si>
  <si>
    <t>ヨシノ</t>
  </si>
  <si>
    <t>村社</t>
  </si>
  <si>
    <t>ムラコソ</t>
  </si>
  <si>
    <t>山村</t>
  </si>
  <si>
    <t>ヤマムラ</t>
  </si>
  <si>
    <t>伊東</t>
  </si>
  <si>
    <t>翔悟</t>
  </si>
  <si>
    <t>畑中</t>
  </si>
  <si>
    <t>ハタナカ</t>
  </si>
  <si>
    <t>岡本</t>
  </si>
  <si>
    <t>オカモト</t>
  </si>
  <si>
    <t>ヒトミ</t>
  </si>
  <si>
    <t>ケント</t>
  </si>
  <si>
    <t>松崎</t>
  </si>
  <si>
    <t>マツザキ</t>
  </si>
  <si>
    <t>小玉</t>
  </si>
  <si>
    <t>川崎</t>
  </si>
  <si>
    <t>宮内</t>
  </si>
  <si>
    <t>ミヤウチ</t>
  </si>
  <si>
    <t>鬼束</t>
  </si>
  <si>
    <t>オニツカ</t>
  </si>
  <si>
    <t>桃子</t>
  </si>
  <si>
    <t>モモコ</t>
  </si>
  <si>
    <t>吉原</t>
  </si>
  <si>
    <t>悠人</t>
  </si>
  <si>
    <t>ヨシハラ</t>
  </si>
  <si>
    <t>タイガ</t>
  </si>
  <si>
    <t>花井</t>
  </si>
  <si>
    <t>ハナイ</t>
  </si>
  <si>
    <t>イッセイ</t>
  </si>
  <si>
    <t>永井</t>
  </si>
  <si>
    <t>ナガイ</t>
  </si>
  <si>
    <t>マリン</t>
  </si>
  <si>
    <t>未羽</t>
  </si>
  <si>
    <t>和</t>
  </si>
  <si>
    <t>ノドカ</t>
  </si>
  <si>
    <t>和真</t>
  </si>
  <si>
    <t>北島</t>
  </si>
  <si>
    <t>キタジマ</t>
  </si>
  <si>
    <t>ヨシト</t>
  </si>
  <si>
    <t>リンカ</t>
  </si>
  <si>
    <t>エナ</t>
  </si>
  <si>
    <t>坂本</t>
  </si>
  <si>
    <t>サユリ</t>
  </si>
  <si>
    <t>カナミ</t>
  </si>
  <si>
    <t>コウスケ</t>
  </si>
  <si>
    <t>リクト</t>
  </si>
  <si>
    <t>花香</t>
  </si>
  <si>
    <t>鳥越</t>
  </si>
  <si>
    <t>トリゴエ</t>
  </si>
  <si>
    <t>山田</t>
  </si>
  <si>
    <t>ヤマダ</t>
  </si>
  <si>
    <t>中島</t>
  </si>
  <si>
    <t>蘭</t>
  </si>
  <si>
    <t>ラン</t>
  </si>
  <si>
    <t>梅田</t>
  </si>
  <si>
    <t>ウメダ</t>
  </si>
  <si>
    <t>渡部</t>
  </si>
  <si>
    <t>駿</t>
  </si>
  <si>
    <t>歩夢</t>
  </si>
  <si>
    <t>アユム</t>
  </si>
  <si>
    <t>白木</t>
  </si>
  <si>
    <t>シラキ</t>
  </si>
  <si>
    <t>チナ</t>
  </si>
  <si>
    <t>桃菜</t>
  </si>
  <si>
    <t>三輪</t>
  </si>
  <si>
    <t>ミワ</t>
  </si>
  <si>
    <t>麻鈴</t>
  </si>
  <si>
    <t>寧々</t>
  </si>
  <si>
    <t>ネネ</t>
  </si>
  <si>
    <t>彩</t>
  </si>
  <si>
    <t>タイト</t>
  </si>
  <si>
    <t>ササキ</t>
  </si>
  <si>
    <t>馬原</t>
  </si>
  <si>
    <t>マハラ</t>
  </si>
  <si>
    <t>ヒロヤス</t>
  </si>
  <si>
    <t>悠希</t>
  </si>
  <si>
    <t>シン</t>
  </si>
  <si>
    <t>税所</t>
  </si>
  <si>
    <t>サイショ</t>
  </si>
  <si>
    <t>翼</t>
  </si>
  <si>
    <t>タカト</t>
  </si>
  <si>
    <t>宮田</t>
  </si>
  <si>
    <t>ミヤタ</t>
  </si>
  <si>
    <t>久保</t>
  </si>
  <si>
    <t>クボ</t>
  </si>
  <si>
    <t>弓削</t>
  </si>
  <si>
    <t>ユゲ</t>
  </si>
  <si>
    <t>今西</t>
  </si>
  <si>
    <t>イマニシ</t>
  </si>
  <si>
    <t>入江</t>
  </si>
  <si>
    <t>ななみ</t>
  </si>
  <si>
    <t>イリエ</t>
  </si>
  <si>
    <t>尾﨑</t>
  </si>
  <si>
    <t>徳留</t>
  </si>
  <si>
    <t>トクドメ</t>
  </si>
  <si>
    <t>リオン</t>
  </si>
  <si>
    <t>山中</t>
  </si>
  <si>
    <t>ヤマナカ</t>
  </si>
  <si>
    <t>トウマ</t>
  </si>
  <si>
    <t>ユウシ</t>
  </si>
  <si>
    <t>竹之内</t>
  </si>
  <si>
    <t>タケノウチ</t>
  </si>
  <si>
    <t>竹尾</t>
  </si>
  <si>
    <t>タケオ</t>
  </si>
  <si>
    <t>春奈</t>
  </si>
  <si>
    <t>千佳</t>
  </si>
  <si>
    <t>ケンシン</t>
  </si>
  <si>
    <t>春菜</t>
  </si>
  <si>
    <t>カナ</t>
  </si>
  <si>
    <t>緒方</t>
  </si>
  <si>
    <t>オガタ</t>
  </si>
  <si>
    <t>優実</t>
  </si>
  <si>
    <t>陸</t>
  </si>
  <si>
    <t>凌平</t>
  </si>
  <si>
    <t>リョウヘイ</t>
  </si>
  <si>
    <t>マリ</t>
  </si>
  <si>
    <t>ユメカ</t>
  </si>
  <si>
    <t>田代</t>
  </si>
  <si>
    <t>タシロ</t>
  </si>
  <si>
    <t>ミヅキ</t>
  </si>
  <si>
    <t>セイラ</t>
  </si>
  <si>
    <t>涼</t>
  </si>
  <si>
    <t>優衣</t>
  </si>
  <si>
    <t>愛佳</t>
  </si>
  <si>
    <t>菜央</t>
  </si>
  <si>
    <t>長倉</t>
  </si>
  <si>
    <t>ナガクラ</t>
  </si>
  <si>
    <t>菜摘</t>
  </si>
  <si>
    <t>外園</t>
  </si>
  <si>
    <t>ホカゾノ</t>
  </si>
  <si>
    <t>ナカシマ</t>
  </si>
  <si>
    <t>坂下</t>
  </si>
  <si>
    <t>サカシタ</t>
  </si>
  <si>
    <t>優人</t>
  </si>
  <si>
    <t>藤本</t>
  </si>
  <si>
    <t>フジモト</t>
  </si>
  <si>
    <t>裕也</t>
  </si>
  <si>
    <t>鬼丸</t>
  </si>
  <si>
    <t>オニマル</t>
  </si>
  <si>
    <t>もも</t>
  </si>
  <si>
    <t>モモ</t>
  </si>
  <si>
    <t>岩本</t>
  </si>
  <si>
    <t>コウセイ</t>
  </si>
  <si>
    <t>彩菜</t>
  </si>
  <si>
    <t>アヤナ</t>
  </si>
  <si>
    <t>ガクト</t>
  </si>
  <si>
    <t>アマネ</t>
  </si>
  <si>
    <t>平田</t>
  </si>
  <si>
    <t>ヒラタ</t>
  </si>
  <si>
    <t>リュウキ</t>
  </si>
  <si>
    <t>平原</t>
  </si>
  <si>
    <t>ヒラバラ</t>
  </si>
  <si>
    <t>レイジ</t>
  </si>
  <si>
    <t>宮脇</t>
  </si>
  <si>
    <t>ミヤワキ</t>
  </si>
  <si>
    <t>ミノモ</t>
  </si>
  <si>
    <t>濵砂</t>
  </si>
  <si>
    <t>酒井</t>
  </si>
  <si>
    <t>サカイ</t>
  </si>
  <si>
    <t>アイナ</t>
  </si>
  <si>
    <t>心美</t>
  </si>
  <si>
    <t>タクト</t>
  </si>
  <si>
    <t>ヒロヤ</t>
  </si>
  <si>
    <t>中邑</t>
  </si>
  <si>
    <t>拓斗</t>
  </si>
  <si>
    <t>石田</t>
  </si>
  <si>
    <t>イシダ</t>
  </si>
  <si>
    <t>松井</t>
  </si>
  <si>
    <t>マツイ</t>
  </si>
  <si>
    <t>モエカ</t>
  </si>
  <si>
    <t>カノ</t>
  </si>
  <si>
    <t>泰輝</t>
  </si>
  <si>
    <t>スズナ</t>
  </si>
  <si>
    <t>ノベ</t>
  </si>
  <si>
    <t>鬼塚</t>
  </si>
  <si>
    <t>タイヨウ</t>
  </si>
  <si>
    <t>壹岐</t>
  </si>
  <si>
    <t>イキ</t>
  </si>
  <si>
    <t>福永</t>
  </si>
  <si>
    <t>フクナガ</t>
  </si>
  <si>
    <t>龍輝</t>
  </si>
  <si>
    <t>久保田</t>
  </si>
  <si>
    <t>クボタ</t>
  </si>
  <si>
    <t>ハナカ</t>
  </si>
  <si>
    <t>愛美</t>
  </si>
  <si>
    <t>上村</t>
  </si>
  <si>
    <t>亮太</t>
  </si>
  <si>
    <t>レイ</t>
  </si>
  <si>
    <t xml:space="preserve">登録番号は、できる限り入力してください。
（顧問の変更等で分からない場合は入力しなくても構いません)
</t>
  </si>
  <si>
    <t>岩城</t>
  </si>
  <si>
    <t>イワキ</t>
  </si>
  <si>
    <t>西川</t>
  </si>
  <si>
    <t>ニシカワ</t>
  </si>
  <si>
    <t>カナト</t>
  </si>
  <si>
    <t>木村</t>
  </si>
  <si>
    <t>真琳</t>
  </si>
  <si>
    <t>キムラ</t>
  </si>
  <si>
    <t>高山</t>
  </si>
  <si>
    <t>舞桜</t>
  </si>
  <si>
    <t>マオ</t>
  </si>
  <si>
    <t>柏田</t>
  </si>
  <si>
    <t>カシワダ</t>
  </si>
  <si>
    <t>ヒカル</t>
  </si>
  <si>
    <t>シュリ</t>
  </si>
  <si>
    <t>木花クラブ</t>
  </si>
  <si>
    <t>ユウダイ</t>
  </si>
  <si>
    <t>小泉</t>
  </si>
  <si>
    <t>コイズミ</t>
  </si>
  <si>
    <t>リョウト</t>
  </si>
  <si>
    <t>白坂</t>
  </si>
  <si>
    <t>シラサカ</t>
  </si>
  <si>
    <t>増田</t>
  </si>
  <si>
    <t>マスダ</t>
  </si>
  <si>
    <t>翔馬</t>
  </si>
  <si>
    <t>ショウマ</t>
  </si>
  <si>
    <t>タツキ</t>
  </si>
  <si>
    <t>穂北バドミントン</t>
  </si>
  <si>
    <t>早田</t>
  </si>
  <si>
    <t>光希</t>
  </si>
  <si>
    <t>ハヤタ</t>
  </si>
  <si>
    <t>瑠生</t>
  </si>
  <si>
    <t>江藤</t>
  </si>
  <si>
    <t>エトウ</t>
  </si>
  <si>
    <t>小野田</t>
  </si>
  <si>
    <t>オノダ</t>
  </si>
  <si>
    <t>西尾</t>
  </si>
  <si>
    <t>ニシオ</t>
  </si>
  <si>
    <t>萌恵</t>
  </si>
  <si>
    <t>田口</t>
  </si>
  <si>
    <t>タグチ</t>
  </si>
  <si>
    <t>飯野バドミントン</t>
  </si>
  <si>
    <t>優花</t>
  </si>
  <si>
    <t>佑香</t>
  </si>
  <si>
    <t>瞳</t>
  </si>
  <si>
    <t>ミスズ</t>
  </si>
  <si>
    <t>翔太</t>
  </si>
  <si>
    <t>亮汰</t>
  </si>
  <si>
    <t>ユウガ</t>
  </si>
  <si>
    <t>押川</t>
  </si>
  <si>
    <t>オシカワ</t>
  </si>
  <si>
    <t>颯太</t>
  </si>
  <si>
    <t>松岡</t>
  </si>
  <si>
    <t>マツオカ</t>
  </si>
  <si>
    <t>本多</t>
  </si>
  <si>
    <t>らん</t>
  </si>
  <si>
    <t>北林</t>
  </si>
  <si>
    <t>大橋</t>
  </si>
  <si>
    <t>オオハシ</t>
  </si>
  <si>
    <t>東郷学園中</t>
  </si>
  <si>
    <t>陽菜</t>
  </si>
  <si>
    <t>興梠</t>
  </si>
  <si>
    <t>コウロギ</t>
  </si>
  <si>
    <t>中井</t>
  </si>
  <si>
    <t>ナカイ</t>
  </si>
  <si>
    <t>タカヒロ</t>
  </si>
  <si>
    <t>松下</t>
  </si>
  <si>
    <t>マツシタ</t>
  </si>
  <si>
    <t>リユ</t>
  </si>
  <si>
    <t>アヤメ</t>
  </si>
  <si>
    <t>林田</t>
  </si>
  <si>
    <t>ハヤシダ</t>
  </si>
  <si>
    <t>カホ</t>
  </si>
  <si>
    <t>タカダ</t>
  </si>
  <si>
    <t>髙野</t>
  </si>
  <si>
    <t>タカノ</t>
  </si>
  <si>
    <t>宮崎第一中</t>
  </si>
  <si>
    <t>琉翔</t>
  </si>
  <si>
    <t>シュンヤ</t>
  </si>
  <si>
    <t>稲倉</t>
  </si>
  <si>
    <t>イナクラ</t>
  </si>
  <si>
    <t>結子</t>
  </si>
  <si>
    <t>白石</t>
  </si>
  <si>
    <t>シライシ</t>
  </si>
  <si>
    <t>ノノカ</t>
  </si>
  <si>
    <t>山元</t>
  </si>
  <si>
    <t>上野</t>
  </si>
  <si>
    <t>ウエノ</t>
  </si>
  <si>
    <t>エイト</t>
  </si>
  <si>
    <t>オウスケ</t>
  </si>
  <si>
    <t>オカザキ</t>
  </si>
  <si>
    <t>ヒラハラ</t>
  </si>
  <si>
    <t>奈々美</t>
  </si>
  <si>
    <t>桜</t>
  </si>
  <si>
    <t>ナカオ</t>
  </si>
  <si>
    <t>優芽</t>
  </si>
  <si>
    <t>トウヤ</t>
  </si>
  <si>
    <t>福元</t>
  </si>
  <si>
    <t>愛翔</t>
  </si>
  <si>
    <t>フクモト</t>
  </si>
  <si>
    <t>加奈</t>
  </si>
  <si>
    <t>長野</t>
  </si>
  <si>
    <t>エリ</t>
  </si>
  <si>
    <t>猪野</t>
  </si>
  <si>
    <t>イノ</t>
  </si>
  <si>
    <t>海老原</t>
  </si>
  <si>
    <t>仙波</t>
  </si>
  <si>
    <t>センバ</t>
  </si>
  <si>
    <t>ショウキ</t>
  </si>
  <si>
    <t>拓磨</t>
  </si>
  <si>
    <t>タクマ</t>
  </si>
  <si>
    <t>オトハ</t>
  </si>
  <si>
    <t>長濱</t>
  </si>
  <si>
    <t>ナガハマ</t>
  </si>
  <si>
    <t>チナミ</t>
  </si>
  <si>
    <t>カズヤ</t>
  </si>
  <si>
    <t>相良</t>
  </si>
  <si>
    <t>サガラ</t>
  </si>
  <si>
    <t>前畑</t>
  </si>
  <si>
    <t>マエハタ</t>
  </si>
  <si>
    <t>シュウヤ</t>
  </si>
  <si>
    <t>原田</t>
  </si>
  <si>
    <t>ハラダ</t>
  </si>
  <si>
    <t>フウマ</t>
  </si>
  <si>
    <t>菜々</t>
  </si>
  <si>
    <t>綾乃</t>
  </si>
  <si>
    <t>瑠奈</t>
  </si>
  <si>
    <t>三宅</t>
  </si>
  <si>
    <t>ミヤケ</t>
  </si>
  <si>
    <t>愛弥</t>
  </si>
  <si>
    <t>古谷</t>
  </si>
  <si>
    <t>陽</t>
  </si>
  <si>
    <t>伊藤</t>
  </si>
  <si>
    <t>芙羽</t>
  </si>
  <si>
    <t>フウ</t>
  </si>
  <si>
    <t>﨑田</t>
  </si>
  <si>
    <t>石川</t>
  </si>
  <si>
    <t>イシカワ</t>
  </si>
  <si>
    <t>櫻木</t>
  </si>
  <si>
    <t>サクラギ</t>
  </si>
  <si>
    <t>ヒナタ</t>
  </si>
  <si>
    <t>野﨑</t>
  </si>
  <si>
    <t>ノザキ</t>
  </si>
  <si>
    <t>大久保</t>
  </si>
  <si>
    <t>オオクボ</t>
  </si>
  <si>
    <t>向日葵</t>
  </si>
  <si>
    <t>ヒマリ</t>
  </si>
  <si>
    <t>羽美</t>
  </si>
  <si>
    <t>ウミ</t>
  </si>
  <si>
    <t>エガワ</t>
  </si>
  <si>
    <t>日菜</t>
  </si>
  <si>
    <t>マツバ</t>
  </si>
  <si>
    <t>ソラ</t>
  </si>
  <si>
    <t>イオリ</t>
  </si>
  <si>
    <t>愛望</t>
  </si>
  <si>
    <t>アイミ</t>
  </si>
  <si>
    <t>杉本</t>
  </si>
  <si>
    <t>スギモト</t>
  </si>
  <si>
    <t>国富スマッシュ</t>
  </si>
  <si>
    <t>杏奈</t>
  </si>
  <si>
    <t>武田</t>
  </si>
  <si>
    <t>タケダ</t>
  </si>
  <si>
    <t>優羽</t>
  </si>
  <si>
    <t>高鍋ジュニア</t>
  </si>
  <si>
    <t>高城スマッシュ</t>
  </si>
  <si>
    <t>海斗</t>
  </si>
  <si>
    <t>重吉</t>
  </si>
  <si>
    <t>シゲヨシ</t>
  </si>
  <si>
    <t>杏</t>
  </si>
  <si>
    <t>アン</t>
  </si>
  <si>
    <t>キシタ</t>
  </si>
  <si>
    <t>奈々</t>
  </si>
  <si>
    <t>下村</t>
  </si>
  <si>
    <t>シモムラ</t>
  </si>
  <si>
    <t>ソウシ</t>
  </si>
  <si>
    <t>齋藤</t>
  </si>
  <si>
    <t>クラタ</t>
  </si>
  <si>
    <t>春陽</t>
  </si>
  <si>
    <t>古森</t>
  </si>
  <si>
    <t>コモリ</t>
  </si>
  <si>
    <t>ミナト</t>
  </si>
  <si>
    <t>ワキモト</t>
  </si>
  <si>
    <t>浦田</t>
  </si>
  <si>
    <t>ウラタ</t>
  </si>
  <si>
    <t>コウ</t>
  </si>
  <si>
    <t>ホシザキ</t>
  </si>
  <si>
    <t>諒</t>
  </si>
  <si>
    <t>青木</t>
  </si>
  <si>
    <t>アオキ</t>
  </si>
  <si>
    <t>安部</t>
  </si>
  <si>
    <t>レミ</t>
  </si>
  <si>
    <t>小森田</t>
  </si>
  <si>
    <t>コモリダ</t>
  </si>
  <si>
    <t>貴島</t>
  </si>
  <si>
    <t>キジマ</t>
  </si>
  <si>
    <t>氏原</t>
  </si>
  <si>
    <t>永谷</t>
  </si>
  <si>
    <t>ナガタニ</t>
  </si>
  <si>
    <t>飯田</t>
  </si>
  <si>
    <t>イイダ</t>
  </si>
  <si>
    <t>希海</t>
  </si>
  <si>
    <t>ノゾミ</t>
  </si>
  <si>
    <t>綾中</t>
  </si>
  <si>
    <t>レッドバード佐土原</t>
  </si>
  <si>
    <t>清</t>
  </si>
  <si>
    <t>根井</t>
  </si>
  <si>
    <t>ネイ</t>
  </si>
  <si>
    <t>阪田</t>
  </si>
  <si>
    <t>サカタ</t>
  </si>
  <si>
    <t>優奈</t>
  </si>
  <si>
    <t>ユナ</t>
  </si>
  <si>
    <t>ホットケーキ</t>
  </si>
  <si>
    <t>姫奈</t>
  </si>
  <si>
    <t>彩弥</t>
  </si>
  <si>
    <t>フレームクラブ</t>
  </si>
  <si>
    <t>大村</t>
  </si>
  <si>
    <t>オオムラ</t>
  </si>
  <si>
    <t>重永</t>
  </si>
  <si>
    <t>シゲナガ</t>
  </si>
  <si>
    <t>ハルヤ</t>
  </si>
  <si>
    <t>ショウタロウ</t>
  </si>
  <si>
    <t>宮崎学園中</t>
  </si>
  <si>
    <t>小倉</t>
  </si>
  <si>
    <t>オグラ</t>
  </si>
  <si>
    <t>田方</t>
  </si>
  <si>
    <t>タガタ</t>
  </si>
  <si>
    <t>ヒヨリ</t>
  </si>
  <si>
    <t>鵬翔中</t>
  </si>
  <si>
    <t>愛音</t>
  </si>
  <si>
    <t>永吉</t>
  </si>
  <si>
    <t>ナガヨシ</t>
  </si>
  <si>
    <t>都城スマッシュ</t>
  </si>
  <si>
    <t>佑樹</t>
  </si>
  <si>
    <t>日南学園中</t>
  </si>
  <si>
    <t>秀斗</t>
  </si>
  <si>
    <t>シュウト</t>
  </si>
  <si>
    <t>渡会</t>
  </si>
  <si>
    <t>ワタライ</t>
  </si>
  <si>
    <t>カンナ</t>
  </si>
  <si>
    <t>登録番号</t>
  </si>
  <si>
    <t>姓</t>
  </si>
  <si>
    <t>名</t>
  </si>
  <si>
    <t>年</t>
  </si>
  <si>
    <t>所属</t>
  </si>
  <si>
    <t>未夢</t>
  </si>
  <si>
    <t>國富</t>
  </si>
  <si>
    <t>クニトミ</t>
  </si>
  <si>
    <t>マサヒロ</t>
  </si>
  <si>
    <t>来夢</t>
  </si>
  <si>
    <t>イジチ</t>
  </si>
  <si>
    <t>ライム</t>
  </si>
  <si>
    <t>幸大</t>
  </si>
  <si>
    <t>聖也</t>
  </si>
  <si>
    <t>山澤</t>
  </si>
  <si>
    <t>篤</t>
  </si>
  <si>
    <t>ヤマザワ</t>
  </si>
  <si>
    <t>アツシ</t>
  </si>
  <si>
    <t>理琴</t>
  </si>
  <si>
    <t>リコト</t>
  </si>
  <si>
    <t>乃々香</t>
  </si>
  <si>
    <t>大田原</t>
  </si>
  <si>
    <t>オオタバラ</t>
  </si>
  <si>
    <t>泰徳</t>
  </si>
  <si>
    <t>ヤスノリ</t>
  </si>
  <si>
    <t>美花</t>
  </si>
  <si>
    <t>岩元</t>
  </si>
  <si>
    <t>りん</t>
  </si>
  <si>
    <t>中郷JBC</t>
  </si>
  <si>
    <t>満帆</t>
  </si>
  <si>
    <t>日吉</t>
  </si>
  <si>
    <t>ヒヨシ</t>
  </si>
  <si>
    <t>貴翔</t>
  </si>
  <si>
    <t>植村</t>
  </si>
  <si>
    <t>ウエムラ</t>
  </si>
  <si>
    <t>西森</t>
  </si>
  <si>
    <t>紗弥</t>
  </si>
  <si>
    <t>ニシモリ</t>
  </si>
  <si>
    <t>新田</t>
  </si>
  <si>
    <t>ニッタ</t>
  </si>
  <si>
    <t>マナヤ</t>
  </si>
  <si>
    <t>智咲</t>
  </si>
  <si>
    <t>チサキ</t>
  </si>
  <si>
    <t>アズマ</t>
  </si>
  <si>
    <t>マサト</t>
  </si>
  <si>
    <t>湯淺</t>
  </si>
  <si>
    <t>伶</t>
  </si>
  <si>
    <t>博光</t>
  </si>
  <si>
    <t>ヒロミツ</t>
  </si>
  <si>
    <t>村山</t>
  </si>
  <si>
    <t>ムラヤマ</t>
  </si>
  <si>
    <t>樹</t>
  </si>
  <si>
    <t>早希</t>
  </si>
  <si>
    <t>清山</t>
  </si>
  <si>
    <t>キヨヤマ</t>
  </si>
  <si>
    <t>朋紀</t>
  </si>
  <si>
    <t>海鳳</t>
  </si>
  <si>
    <t>カイホウ</t>
  </si>
  <si>
    <t>温</t>
  </si>
  <si>
    <t>ハル</t>
  </si>
  <si>
    <t>米丸</t>
  </si>
  <si>
    <t>ヨネマル</t>
  </si>
  <si>
    <t>彩初</t>
  </si>
  <si>
    <t>イロハ</t>
  </si>
  <si>
    <t>脇黒丸</t>
  </si>
  <si>
    <t>莉乃</t>
  </si>
  <si>
    <t>ワキクロマル</t>
  </si>
  <si>
    <t>穂高</t>
  </si>
  <si>
    <t>ホダカ</t>
  </si>
  <si>
    <t>福本</t>
  </si>
  <si>
    <t>美紀</t>
  </si>
  <si>
    <t>凛花</t>
  </si>
  <si>
    <t>北川</t>
  </si>
  <si>
    <t>くるみ</t>
  </si>
  <si>
    <t>キタガワ</t>
  </si>
  <si>
    <t>クルミ</t>
  </si>
  <si>
    <t>匠翔</t>
  </si>
  <si>
    <t>郷原</t>
  </si>
  <si>
    <t>ゴウハラ</t>
  </si>
  <si>
    <t>畠中</t>
  </si>
  <si>
    <t>蒼衣</t>
  </si>
  <si>
    <t>えみる</t>
  </si>
  <si>
    <t>エミル</t>
  </si>
  <si>
    <t>ヒョウマ</t>
  </si>
  <si>
    <t>田伏</t>
  </si>
  <si>
    <t>佑將</t>
  </si>
  <si>
    <t>タブセ</t>
  </si>
  <si>
    <t>彪太朗</t>
  </si>
  <si>
    <t>コタロウ</t>
  </si>
  <si>
    <t>新菜</t>
  </si>
  <si>
    <t>ワカナ</t>
  </si>
  <si>
    <t>東郷</t>
  </si>
  <si>
    <t>トウゴウ</t>
  </si>
  <si>
    <t>志杏</t>
  </si>
  <si>
    <t>シアン</t>
  </si>
  <si>
    <t>程内</t>
  </si>
  <si>
    <t>ホドウチ</t>
  </si>
  <si>
    <t>望愛</t>
  </si>
  <si>
    <t>碧泉</t>
  </si>
  <si>
    <t>増野</t>
  </si>
  <si>
    <t>祥己</t>
  </si>
  <si>
    <t>マスノ</t>
  </si>
  <si>
    <t>勇人</t>
  </si>
  <si>
    <t>舞美</t>
  </si>
  <si>
    <t>マイミ</t>
  </si>
  <si>
    <t>佳音</t>
  </si>
  <si>
    <t>向葵</t>
  </si>
  <si>
    <t>伴田</t>
  </si>
  <si>
    <t>己夏</t>
  </si>
  <si>
    <t>バンダ</t>
  </si>
  <si>
    <t>コナ</t>
  </si>
  <si>
    <t>勘護</t>
  </si>
  <si>
    <t>カンゴ</t>
  </si>
  <si>
    <t>時任</t>
  </si>
  <si>
    <t>裕哉</t>
  </si>
  <si>
    <t>トキトウ</t>
  </si>
  <si>
    <t>裕大</t>
  </si>
  <si>
    <t>友花</t>
  </si>
  <si>
    <t>楓果</t>
  </si>
  <si>
    <t>怜志</t>
  </si>
  <si>
    <t>大也</t>
  </si>
  <si>
    <t>深友</t>
  </si>
  <si>
    <t>春也</t>
  </si>
  <si>
    <t>崇人</t>
  </si>
  <si>
    <t>蒼海</t>
  </si>
  <si>
    <t>風晴</t>
  </si>
  <si>
    <t>フウセイ</t>
  </si>
  <si>
    <t>凌聖</t>
  </si>
  <si>
    <t>将平</t>
  </si>
  <si>
    <t>ショウヘイ</t>
  </si>
  <si>
    <t>宮森</t>
  </si>
  <si>
    <t>ミヤモリ</t>
  </si>
  <si>
    <t>悠雅</t>
  </si>
  <si>
    <t>ココミ</t>
  </si>
  <si>
    <t>根之木</t>
  </si>
  <si>
    <t>ネノキ</t>
  </si>
  <si>
    <t>小浦</t>
  </si>
  <si>
    <t>由雅</t>
  </si>
  <si>
    <t>コウラ</t>
  </si>
  <si>
    <t>勇輝</t>
  </si>
  <si>
    <t>稲田</t>
  </si>
  <si>
    <t>晴人</t>
  </si>
  <si>
    <t>イナダ</t>
  </si>
  <si>
    <t>今泉</t>
  </si>
  <si>
    <t>光流</t>
  </si>
  <si>
    <t>イマイズミ</t>
  </si>
  <si>
    <t>京佳</t>
  </si>
  <si>
    <t>璃沙</t>
  </si>
  <si>
    <t>上塚</t>
  </si>
  <si>
    <t>ウエツカ</t>
  </si>
  <si>
    <t>紗佑里</t>
  </si>
  <si>
    <t>椿</t>
  </si>
  <si>
    <t>真啓</t>
  </si>
  <si>
    <t>ツバキ</t>
  </si>
  <si>
    <t>柊野</t>
  </si>
  <si>
    <t>龍翔</t>
  </si>
  <si>
    <t>フキノ</t>
  </si>
  <si>
    <t>凜々</t>
  </si>
  <si>
    <t>果成</t>
  </si>
  <si>
    <t>カナル</t>
  </si>
  <si>
    <t>西村</t>
  </si>
  <si>
    <t>奈津実</t>
  </si>
  <si>
    <t>ニシムラ</t>
  </si>
  <si>
    <t>真綸</t>
  </si>
  <si>
    <t>莉里香</t>
  </si>
  <si>
    <t>野邊</t>
  </si>
  <si>
    <t>爽平</t>
  </si>
  <si>
    <t>ソウヘイ</t>
  </si>
  <si>
    <t>さら</t>
  </si>
  <si>
    <t>東上床</t>
  </si>
  <si>
    <t>こころ</t>
  </si>
  <si>
    <t>ヒガシウワトコ</t>
  </si>
  <si>
    <t>ココロ</t>
  </si>
  <si>
    <t>年見</t>
  </si>
  <si>
    <t>穂風</t>
  </si>
  <si>
    <t>トシミ</t>
  </si>
  <si>
    <t>中脇</t>
  </si>
  <si>
    <t>優華</t>
  </si>
  <si>
    <t>ナカワキ</t>
  </si>
  <si>
    <t>清美</t>
  </si>
  <si>
    <t>キヨミ</t>
  </si>
  <si>
    <t>羽那</t>
  </si>
  <si>
    <t>栞莉</t>
  </si>
  <si>
    <t>裕斗</t>
  </si>
  <si>
    <t>龍次</t>
  </si>
  <si>
    <t>リュウジ</t>
  </si>
  <si>
    <t>金桝</t>
  </si>
  <si>
    <t>奈々花</t>
  </si>
  <si>
    <t>カネマス</t>
  </si>
  <si>
    <t>ナナカ</t>
  </si>
  <si>
    <t>智菜美</t>
  </si>
  <si>
    <t>山野</t>
  </si>
  <si>
    <t>誉人</t>
  </si>
  <si>
    <t>ヤマノ</t>
  </si>
  <si>
    <t>ヨヒト</t>
  </si>
  <si>
    <t>恵奈</t>
  </si>
  <si>
    <t>海星</t>
  </si>
  <si>
    <t>カイセイ</t>
  </si>
  <si>
    <t>香愛</t>
  </si>
  <si>
    <t>コイト</t>
  </si>
  <si>
    <t>玲朱</t>
  </si>
  <si>
    <t>真結</t>
  </si>
  <si>
    <t>大久津</t>
  </si>
  <si>
    <t>オオツク</t>
  </si>
  <si>
    <t>谷山</t>
  </si>
  <si>
    <t>真菜</t>
  </si>
  <si>
    <t>タニヤマ</t>
  </si>
  <si>
    <t>天斗</t>
  </si>
  <si>
    <t>三捺</t>
  </si>
  <si>
    <t>ミナツ</t>
  </si>
  <si>
    <t>平</t>
  </si>
  <si>
    <t>タイラ</t>
  </si>
  <si>
    <t>誠</t>
  </si>
  <si>
    <t>小森</t>
  </si>
  <si>
    <t>蛍</t>
  </si>
  <si>
    <t>ホタル</t>
  </si>
  <si>
    <t>小柳</t>
  </si>
  <si>
    <t>優海</t>
  </si>
  <si>
    <t>オヤナギ</t>
  </si>
  <si>
    <t>一政</t>
  </si>
  <si>
    <t>万奈斗</t>
  </si>
  <si>
    <t>イチマサ</t>
  </si>
  <si>
    <t>夏海</t>
  </si>
  <si>
    <t>深野</t>
  </si>
  <si>
    <t>愛夏</t>
  </si>
  <si>
    <t>フカノ</t>
  </si>
  <si>
    <t>南那実</t>
  </si>
  <si>
    <t>萌花</t>
  </si>
  <si>
    <t>土持</t>
  </si>
  <si>
    <t>弥生</t>
  </si>
  <si>
    <t>ツチモチ</t>
  </si>
  <si>
    <t>ヤヨイ</t>
  </si>
  <si>
    <t>翔希</t>
  </si>
  <si>
    <t>染矢</t>
  </si>
  <si>
    <t>響輝</t>
  </si>
  <si>
    <t>ソメヤ</t>
  </si>
  <si>
    <t>祐樹</t>
  </si>
  <si>
    <t>大豊</t>
  </si>
  <si>
    <t>塩月</t>
  </si>
  <si>
    <t>麗香</t>
  </si>
  <si>
    <t>シオツキ</t>
  </si>
  <si>
    <t>夏菜</t>
  </si>
  <si>
    <t>ナツナ</t>
  </si>
  <si>
    <t>石崎</t>
  </si>
  <si>
    <t>穂花</t>
  </si>
  <si>
    <t>イシザキ</t>
  </si>
  <si>
    <t>浦前</t>
  </si>
  <si>
    <t>慶</t>
  </si>
  <si>
    <t>ウラマエ</t>
  </si>
  <si>
    <t>ケイ</t>
  </si>
  <si>
    <t>千奈</t>
  </si>
  <si>
    <t>里萌</t>
  </si>
  <si>
    <t>リホ</t>
  </si>
  <si>
    <t>萌乃華</t>
  </si>
  <si>
    <t>友紀未</t>
  </si>
  <si>
    <t>オチ</t>
  </si>
  <si>
    <t>ユキミ</t>
  </si>
  <si>
    <t>池野</t>
  </si>
  <si>
    <t>イケノ</t>
  </si>
  <si>
    <t>亜紀</t>
  </si>
  <si>
    <t>幸督</t>
  </si>
  <si>
    <t>悠葵</t>
  </si>
  <si>
    <t>実希</t>
  </si>
  <si>
    <t>紗樺</t>
  </si>
  <si>
    <t>サイカ</t>
  </si>
  <si>
    <t>光織</t>
  </si>
  <si>
    <t>未妃</t>
  </si>
  <si>
    <t>深田</t>
  </si>
  <si>
    <t>ちづる</t>
  </si>
  <si>
    <t>フカダ</t>
  </si>
  <si>
    <t>チヅル</t>
  </si>
  <si>
    <t>葛和</t>
  </si>
  <si>
    <t>クズワ</t>
  </si>
  <si>
    <t>麻愛</t>
  </si>
  <si>
    <t>順哉</t>
  </si>
  <si>
    <t>ジュンヤ</t>
  </si>
  <si>
    <t>那奈美</t>
  </si>
  <si>
    <t>梓乃</t>
  </si>
  <si>
    <t>シノ</t>
  </si>
  <si>
    <t>廣谷</t>
  </si>
  <si>
    <t>音羽</t>
  </si>
  <si>
    <t>ヒロタニ</t>
  </si>
  <si>
    <t>まや</t>
  </si>
  <si>
    <t>真央</t>
  </si>
  <si>
    <t>金市</t>
  </si>
  <si>
    <t>怜奈</t>
  </si>
  <si>
    <t>カネイチ</t>
  </si>
  <si>
    <t>璃菜</t>
  </si>
  <si>
    <t>花穂</t>
  </si>
  <si>
    <t>ひかる</t>
  </si>
  <si>
    <t>田原</t>
  </si>
  <si>
    <t>穂翔</t>
  </si>
  <si>
    <t>タバル</t>
  </si>
  <si>
    <t>萌心</t>
  </si>
  <si>
    <t>モコ</t>
  </si>
  <si>
    <t>藏田</t>
  </si>
  <si>
    <t>竜平</t>
  </si>
  <si>
    <t>リュウヘイ</t>
  </si>
  <si>
    <t>夕佳</t>
  </si>
  <si>
    <t>魁人</t>
  </si>
  <si>
    <t>陽大</t>
  </si>
  <si>
    <t>璃桜</t>
  </si>
  <si>
    <t>彩瑛</t>
  </si>
  <si>
    <t>琉眞</t>
  </si>
  <si>
    <t>リュウマ</t>
  </si>
  <si>
    <t>銀島</t>
  </si>
  <si>
    <t>ギンシマ</t>
  </si>
  <si>
    <t>安東</t>
  </si>
  <si>
    <t>三坂</t>
  </si>
  <si>
    <t>聖渚</t>
  </si>
  <si>
    <t>ミサカ</t>
  </si>
  <si>
    <t>セナ</t>
  </si>
  <si>
    <t>三橋</t>
  </si>
  <si>
    <t>凜音</t>
  </si>
  <si>
    <t>ミツハシ</t>
  </si>
  <si>
    <t>乃愛</t>
  </si>
  <si>
    <t>治花</t>
  </si>
  <si>
    <t>チハル</t>
  </si>
  <si>
    <t>迅人</t>
  </si>
  <si>
    <t>ナゴミ</t>
  </si>
  <si>
    <t>愛純</t>
  </si>
  <si>
    <t>アスミ</t>
  </si>
  <si>
    <t>内山</t>
  </si>
  <si>
    <t>ウチヤマ</t>
  </si>
  <si>
    <t>荒巻</t>
  </si>
  <si>
    <t>舞琳</t>
  </si>
  <si>
    <t>アラマキ</t>
  </si>
  <si>
    <t>狹間</t>
  </si>
  <si>
    <t>一冴</t>
  </si>
  <si>
    <t>ハザマ</t>
  </si>
  <si>
    <t>イッサ</t>
  </si>
  <si>
    <t>深貴</t>
  </si>
  <si>
    <t>幸希</t>
  </si>
  <si>
    <t>安純</t>
  </si>
  <si>
    <t>アズミ</t>
  </si>
  <si>
    <t>響暉</t>
  </si>
  <si>
    <t>侑平</t>
  </si>
  <si>
    <t>ユウヘイ</t>
  </si>
  <si>
    <t>橋野</t>
  </si>
  <si>
    <t>ハシノ</t>
  </si>
  <si>
    <t>咲季</t>
  </si>
  <si>
    <t>城戸</t>
  </si>
  <si>
    <t>佑介</t>
  </si>
  <si>
    <t>キド</t>
  </si>
  <si>
    <t>兼志</t>
  </si>
  <si>
    <t>里玖斗</t>
  </si>
  <si>
    <t>年森</t>
  </si>
  <si>
    <t>千花</t>
  </si>
  <si>
    <t>トシモリ</t>
  </si>
  <si>
    <t>チハナ</t>
  </si>
  <si>
    <t>矢山</t>
  </si>
  <si>
    <t>真依</t>
  </si>
  <si>
    <t>ヤヤマ</t>
  </si>
  <si>
    <t>夢未</t>
  </si>
  <si>
    <t>ユメミ</t>
  </si>
  <si>
    <t>渕</t>
  </si>
  <si>
    <t>フチ</t>
  </si>
  <si>
    <t>ユウセイ</t>
  </si>
  <si>
    <t>葵衣</t>
  </si>
  <si>
    <t>紫音</t>
  </si>
  <si>
    <t>蒔絵</t>
  </si>
  <si>
    <t>マキエ</t>
  </si>
  <si>
    <t>実広</t>
  </si>
  <si>
    <t>羽海</t>
  </si>
  <si>
    <t>ジツヒロ</t>
  </si>
  <si>
    <t>麻夢</t>
  </si>
  <si>
    <t>祐士朗</t>
  </si>
  <si>
    <t>ユウシロウ</t>
  </si>
  <si>
    <t>柚依</t>
  </si>
  <si>
    <t>ホンベ</t>
  </si>
  <si>
    <t>須藤</t>
  </si>
  <si>
    <t>和穂</t>
  </si>
  <si>
    <t>スドウ</t>
  </si>
  <si>
    <t>カズホ</t>
  </si>
  <si>
    <t>惇一朗</t>
  </si>
  <si>
    <t>ジュンイチロウ</t>
  </si>
  <si>
    <t>璃梨</t>
  </si>
  <si>
    <t>リリ</t>
  </si>
  <si>
    <t>有田</t>
  </si>
  <si>
    <t>アリタ</t>
  </si>
  <si>
    <t>友生磨</t>
  </si>
  <si>
    <t>入佐</t>
  </si>
  <si>
    <t>美寿紀</t>
  </si>
  <si>
    <t>イリサ</t>
  </si>
  <si>
    <t>凜太郎</t>
  </si>
  <si>
    <t>リンタロウ</t>
  </si>
  <si>
    <t>悠貴</t>
  </si>
  <si>
    <t>綱川</t>
  </si>
  <si>
    <t>ツナカワ</t>
  </si>
  <si>
    <t>深江</t>
  </si>
  <si>
    <t>フカエ</t>
  </si>
  <si>
    <t>末永</t>
  </si>
  <si>
    <t>ルミ</t>
  </si>
  <si>
    <t>スエナガ</t>
  </si>
  <si>
    <t>鈴菜</t>
  </si>
  <si>
    <t>孝浩</t>
  </si>
  <si>
    <t>海誠</t>
  </si>
  <si>
    <t>壮太</t>
  </si>
  <si>
    <t>梨緒</t>
  </si>
  <si>
    <t>石橋</t>
  </si>
  <si>
    <t>イシバシ</t>
  </si>
  <si>
    <t>柴田</t>
  </si>
  <si>
    <t>理玖</t>
  </si>
  <si>
    <t>シバタ</t>
  </si>
  <si>
    <t>沙稀</t>
  </si>
  <si>
    <t>泉</t>
  </si>
  <si>
    <t>イズミ</t>
  </si>
  <si>
    <t>小野原</t>
  </si>
  <si>
    <t>璃乃</t>
  </si>
  <si>
    <t>オノハラ</t>
  </si>
  <si>
    <t>リノ</t>
  </si>
  <si>
    <t>由木奈</t>
  </si>
  <si>
    <t>益田</t>
  </si>
  <si>
    <t>アトキンス和田</t>
  </si>
  <si>
    <t>アトキンスワダ</t>
  </si>
  <si>
    <t>美寿</t>
  </si>
  <si>
    <t>優斗</t>
  </si>
  <si>
    <t>俊之</t>
  </si>
  <si>
    <t>トシユキ</t>
  </si>
  <si>
    <t>創太</t>
  </si>
  <si>
    <t>美鈴</t>
  </si>
  <si>
    <t>ミレイ</t>
  </si>
  <si>
    <t>佐保</t>
  </si>
  <si>
    <t>友希奈</t>
  </si>
  <si>
    <t>サホ</t>
  </si>
  <si>
    <t>葉寿心</t>
  </si>
  <si>
    <t>華鈴</t>
  </si>
  <si>
    <t>沙弥</t>
  </si>
  <si>
    <t>尚吾</t>
  </si>
  <si>
    <t>温佳</t>
  </si>
  <si>
    <t>加形</t>
  </si>
  <si>
    <t>光遼</t>
  </si>
  <si>
    <t>カガタ</t>
  </si>
  <si>
    <t>ミハル</t>
  </si>
  <si>
    <t>悠志</t>
  </si>
  <si>
    <t>陽奈詩</t>
  </si>
  <si>
    <t>穂香</t>
  </si>
  <si>
    <t>優那</t>
  </si>
  <si>
    <t>藍</t>
  </si>
  <si>
    <t>五六</t>
  </si>
  <si>
    <t>愁</t>
  </si>
  <si>
    <t>フノボリ</t>
  </si>
  <si>
    <t>シュウ</t>
  </si>
  <si>
    <t>ココナ</t>
  </si>
  <si>
    <t>匠良</t>
  </si>
  <si>
    <t>タクロウ</t>
  </si>
  <si>
    <t>吉冨</t>
  </si>
  <si>
    <t>ヨシトミ</t>
  </si>
  <si>
    <t>中岡</t>
  </si>
  <si>
    <t>祐基</t>
  </si>
  <si>
    <t>ナカオカ</t>
  </si>
  <si>
    <t>中條</t>
  </si>
  <si>
    <t>真弥</t>
  </si>
  <si>
    <t>ナカジョウ</t>
  </si>
  <si>
    <t>寛斗</t>
  </si>
  <si>
    <t>夢叶</t>
  </si>
  <si>
    <t>朋華</t>
  </si>
  <si>
    <t>堀内</t>
  </si>
  <si>
    <t>ホリウチ</t>
  </si>
  <si>
    <t>大下</t>
  </si>
  <si>
    <t>桃華</t>
  </si>
  <si>
    <t>オオシタ</t>
  </si>
  <si>
    <t>玲空</t>
  </si>
  <si>
    <t>桃加</t>
  </si>
  <si>
    <t>沙己</t>
  </si>
  <si>
    <t>浦</t>
  </si>
  <si>
    <t>ウラ</t>
  </si>
  <si>
    <t>翔暉</t>
  </si>
  <si>
    <t>時吉</t>
  </si>
  <si>
    <t>椎奈</t>
  </si>
  <si>
    <t>トキヨシ</t>
  </si>
  <si>
    <t>岡﨑　</t>
  </si>
  <si>
    <t>悠也</t>
  </si>
  <si>
    <t>杏優</t>
  </si>
  <si>
    <t>悠杜</t>
  </si>
  <si>
    <t>佳海</t>
  </si>
  <si>
    <t>志田</t>
  </si>
  <si>
    <t>亜輝斗</t>
  </si>
  <si>
    <t>シダ</t>
  </si>
  <si>
    <t>静蘭</t>
  </si>
  <si>
    <t>藤野</t>
  </si>
  <si>
    <t>美穂</t>
  </si>
  <si>
    <t>フジノ</t>
  </si>
  <si>
    <t>廉叶</t>
  </si>
  <si>
    <t>レント</t>
  </si>
  <si>
    <t>堀永</t>
  </si>
  <si>
    <t>健心</t>
  </si>
  <si>
    <t>ホリナガ</t>
  </si>
  <si>
    <t>莉愛</t>
  </si>
  <si>
    <t>リア</t>
  </si>
  <si>
    <t>藤高</t>
  </si>
  <si>
    <t>優月</t>
  </si>
  <si>
    <t>フジタカ</t>
  </si>
  <si>
    <t>智士</t>
  </si>
  <si>
    <t>サトシ</t>
  </si>
  <si>
    <t>内村</t>
  </si>
  <si>
    <t>ウチムラ</t>
  </si>
  <si>
    <t>原</t>
  </si>
  <si>
    <t>明李</t>
  </si>
  <si>
    <t>ハラ</t>
  </si>
  <si>
    <t>宥斗</t>
  </si>
  <si>
    <t>大倉</t>
  </si>
  <si>
    <t>彩矢</t>
  </si>
  <si>
    <t>オオクラ</t>
  </si>
  <si>
    <t>暖斗</t>
  </si>
  <si>
    <t>前野</t>
  </si>
  <si>
    <t>茉央</t>
  </si>
  <si>
    <t>マエノ</t>
  </si>
  <si>
    <t>結城</t>
  </si>
  <si>
    <t>咲嬉</t>
  </si>
  <si>
    <t>坂友</t>
  </si>
  <si>
    <t>サカトモ</t>
  </si>
  <si>
    <t>冴</t>
  </si>
  <si>
    <t>又吉</t>
  </si>
  <si>
    <t>マタヨシ</t>
  </si>
  <si>
    <t>龍原</t>
  </si>
  <si>
    <t>あすみ</t>
  </si>
  <si>
    <t>タツハラ</t>
  </si>
  <si>
    <t>雛乃</t>
  </si>
  <si>
    <t>ヒナノ</t>
  </si>
  <si>
    <t>由奈</t>
  </si>
  <si>
    <t>ユイナ</t>
  </si>
  <si>
    <t>髙須</t>
  </si>
  <si>
    <t>タカス</t>
  </si>
  <si>
    <t>路斗</t>
  </si>
  <si>
    <t>ミチト</t>
  </si>
  <si>
    <t>琉薫</t>
  </si>
  <si>
    <t>黒島</t>
  </si>
  <si>
    <t>虎太郎</t>
  </si>
  <si>
    <t>クロシマ</t>
  </si>
  <si>
    <t>政博</t>
  </si>
  <si>
    <t>直野</t>
  </si>
  <si>
    <t>ナオノ</t>
  </si>
  <si>
    <t>ナカダケ</t>
  </si>
  <si>
    <t>徳山</t>
  </si>
  <si>
    <t>華</t>
  </si>
  <si>
    <t>トクヤマ</t>
  </si>
  <si>
    <t>大和</t>
  </si>
  <si>
    <t>西原</t>
  </si>
  <si>
    <t>瑠都</t>
  </si>
  <si>
    <t>ニシハラ</t>
  </si>
  <si>
    <t>チョウノ</t>
  </si>
  <si>
    <t>内堀</t>
  </si>
  <si>
    <t>彩子</t>
  </si>
  <si>
    <t>ウチホリ</t>
  </si>
  <si>
    <t>アヤコ</t>
  </si>
  <si>
    <t>吟飛</t>
  </si>
  <si>
    <t>ギント</t>
  </si>
  <si>
    <t>川邉</t>
  </si>
  <si>
    <t>瑠佳</t>
  </si>
  <si>
    <t>カワベ</t>
  </si>
  <si>
    <t>ルイカ</t>
  </si>
  <si>
    <t>小久保</t>
  </si>
  <si>
    <t>コクボ</t>
  </si>
  <si>
    <t>広泰</t>
  </si>
  <si>
    <t>池袋</t>
  </si>
  <si>
    <t>暖乃</t>
  </si>
  <si>
    <t>イケブクロ</t>
  </si>
  <si>
    <t>ハルノ</t>
  </si>
  <si>
    <t>遥也</t>
  </si>
  <si>
    <t>つぼみ</t>
  </si>
  <si>
    <t>ツボミ</t>
  </si>
  <si>
    <t>小多田</t>
  </si>
  <si>
    <t>羽彌太</t>
  </si>
  <si>
    <t>オタダ</t>
  </si>
  <si>
    <t>匠人</t>
  </si>
  <si>
    <t>百々香</t>
  </si>
  <si>
    <t>木佐貫</t>
  </si>
  <si>
    <t>志音</t>
  </si>
  <si>
    <t>キサヌキ</t>
  </si>
  <si>
    <t>栗栖</t>
  </si>
  <si>
    <t>慧伍</t>
  </si>
  <si>
    <t>クリス</t>
  </si>
  <si>
    <t>佑美</t>
  </si>
  <si>
    <t>タワラ</t>
  </si>
  <si>
    <t>ユミ</t>
  </si>
  <si>
    <t>悠月</t>
  </si>
  <si>
    <t>ハルヒト</t>
  </si>
  <si>
    <t>王</t>
  </si>
  <si>
    <t>寿志</t>
  </si>
  <si>
    <t>オウ</t>
  </si>
  <si>
    <t>ヒサシ</t>
  </si>
  <si>
    <t>亜季</t>
  </si>
  <si>
    <t>彩加</t>
  </si>
  <si>
    <t>雅治</t>
  </si>
  <si>
    <t>マサハル</t>
  </si>
  <si>
    <t>詩月</t>
  </si>
  <si>
    <t>シズク</t>
  </si>
  <si>
    <t>健太郎</t>
  </si>
  <si>
    <t>ケンタロウ</t>
  </si>
  <si>
    <t>羽菜</t>
  </si>
  <si>
    <t>聖翔</t>
  </si>
  <si>
    <t>翔己</t>
  </si>
  <si>
    <t>梅本</t>
  </si>
  <si>
    <t>成輝</t>
  </si>
  <si>
    <t>ウメモト</t>
  </si>
  <si>
    <t>ナルキ</t>
  </si>
  <si>
    <t>村上</t>
  </si>
  <si>
    <t>ムラカミ</t>
  </si>
  <si>
    <t>巴菜</t>
  </si>
  <si>
    <t>毛受</t>
  </si>
  <si>
    <t>伶美</t>
  </si>
  <si>
    <t>メンジョウ</t>
  </si>
  <si>
    <t>拓実</t>
  </si>
  <si>
    <t>皓貴</t>
  </si>
  <si>
    <t>闘矢</t>
  </si>
  <si>
    <t>圭祐</t>
  </si>
  <si>
    <t>ベンチ入り監督およびコーチ</t>
  </si>
  <si>
    <t>アノン</t>
  </si>
  <si>
    <t>里奈</t>
  </si>
  <si>
    <t>西田</t>
  </si>
  <si>
    <t>慶輝</t>
  </si>
  <si>
    <t>ニシダ</t>
  </si>
  <si>
    <t>サクヤ</t>
  </si>
  <si>
    <t>佳奈</t>
  </si>
  <si>
    <t>智紀</t>
  </si>
  <si>
    <t>今村</t>
  </si>
  <si>
    <t>イブキ</t>
  </si>
  <si>
    <t>錦田</t>
  </si>
  <si>
    <t>ニシキダ</t>
  </si>
  <si>
    <t>高岡中</t>
  </si>
  <si>
    <t>水元</t>
  </si>
  <si>
    <t>ミズモト</t>
  </si>
  <si>
    <t>菜々子</t>
  </si>
  <si>
    <t>ナナコ</t>
  </si>
  <si>
    <t>萌</t>
  </si>
  <si>
    <t>愛菜</t>
  </si>
  <si>
    <t>有村</t>
  </si>
  <si>
    <t>アリムラ</t>
  </si>
  <si>
    <t>彩花</t>
  </si>
  <si>
    <t>カズシ</t>
  </si>
  <si>
    <t>コジマ</t>
  </si>
  <si>
    <t>前原</t>
  </si>
  <si>
    <t>直弥</t>
  </si>
  <si>
    <t>ナオヤ</t>
  </si>
  <si>
    <t>川添</t>
  </si>
  <si>
    <t>カワソエ</t>
  </si>
  <si>
    <t>土屋</t>
  </si>
  <si>
    <t>ツチヤ</t>
  </si>
  <si>
    <t>トワ</t>
  </si>
  <si>
    <t>ルア</t>
  </si>
  <si>
    <t>タニモト</t>
  </si>
  <si>
    <t>カツキ</t>
  </si>
  <si>
    <t>岩下</t>
  </si>
  <si>
    <t>イワシタ</t>
  </si>
  <si>
    <t>宮崎</t>
  </si>
  <si>
    <t>ミヤザキ</t>
  </si>
  <si>
    <t>優大</t>
  </si>
  <si>
    <t>松木</t>
  </si>
  <si>
    <t>マツキ</t>
  </si>
  <si>
    <t>亜海</t>
  </si>
  <si>
    <t>オサダ</t>
  </si>
  <si>
    <t>夏希</t>
  </si>
  <si>
    <t>あかり</t>
  </si>
  <si>
    <t>海野</t>
  </si>
  <si>
    <t>ウミノ</t>
  </si>
  <si>
    <t>眞優</t>
  </si>
  <si>
    <t>タマキ</t>
  </si>
  <si>
    <t>愛里</t>
  </si>
  <si>
    <t>ほのか</t>
  </si>
  <si>
    <t>美琴</t>
  </si>
  <si>
    <t>ミコト</t>
  </si>
  <si>
    <t>タイセイ</t>
  </si>
  <si>
    <t>美羽</t>
  </si>
  <si>
    <t>ソウキ</t>
  </si>
  <si>
    <t>風香</t>
  </si>
  <si>
    <t>コウシ</t>
  </si>
  <si>
    <t>大岩根</t>
  </si>
  <si>
    <t>オオイワネ</t>
  </si>
  <si>
    <t>ハノン</t>
  </si>
  <si>
    <t>マナカ</t>
  </si>
  <si>
    <t>大寺</t>
  </si>
  <si>
    <t>オオテラ</t>
  </si>
  <si>
    <t>航平</t>
  </si>
  <si>
    <t>コウヘイ</t>
  </si>
  <si>
    <t>ウララ</t>
  </si>
  <si>
    <t>ダイスケ</t>
  </si>
  <si>
    <t>樋口</t>
  </si>
  <si>
    <t>ヒグチ</t>
  </si>
  <si>
    <t>心</t>
  </si>
  <si>
    <t>福山</t>
  </si>
  <si>
    <t>フクヤマ</t>
  </si>
  <si>
    <t>竹下</t>
  </si>
  <si>
    <t>タケシタ</t>
  </si>
  <si>
    <t>ヒガシ</t>
  </si>
  <si>
    <t>瑞樹</t>
  </si>
  <si>
    <t>一輝</t>
  </si>
  <si>
    <t>みずき</t>
  </si>
  <si>
    <t>カケル</t>
  </si>
  <si>
    <t>大迫</t>
  </si>
  <si>
    <t>オオサコ</t>
  </si>
  <si>
    <t>リカ</t>
  </si>
  <si>
    <t>コウヤ</t>
  </si>
  <si>
    <t>芝﨑</t>
  </si>
  <si>
    <t>シバサキ</t>
  </si>
  <si>
    <t>岩佐</t>
  </si>
  <si>
    <t>イワサ</t>
  </si>
  <si>
    <t>健人</t>
  </si>
  <si>
    <t>拓海</t>
  </si>
  <si>
    <t>ミソラ</t>
  </si>
  <si>
    <t>優真</t>
  </si>
  <si>
    <t>ユマ</t>
  </si>
  <si>
    <t>大石</t>
  </si>
  <si>
    <t>慶吾</t>
  </si>
  <si>
    <t>オオイシ</t>
  </si>
  <si>
    <t>大山</t>
  </si>
  <si>
    <t>オオヤマ</t>
  </si>
  <si>
    <t>要</t>
  </si>
  <si>
    <t>カナメ</t>
  </si>
  <si>
    <t>琉那</t>
  </si>
  <si>
    <t>上塘</t>
  </si>
  <si>
    <t>茉耶</t>
  </si>
  <si>
    <t>カミトモ</t>
  </si>
  <si>
    <t>高見</t>
  </si>
  <si>
    <t>宙馬</t>
  </si>
  <si>
    <t>タカミ</t>
  </si>
  <si>
    <t>チュウマ</t>
  </si>
  <si>
    <t>美郷南学園</t>
  </si>
  <si>
    <t>彩羽</t>
  </si>
  <si>
    <t>アヤハ</t>
  </si>
  <si>
    <t>矢野　</t>
  </si>
  <si>
    <t>丹梨</t>
  </si>
  <si>
    <t>曽原</t>
  </si>
  <si>
    <t>ソハラ</t>
  </si>
  <si>
    <t>エイミ</t>
  </si>
  <si>
    <t>みれい</t>
  </si>
  <si>
    <t>サドウィッチ</t>
  </si>
  <si>
    <t>ナオミ</t>
  </si>
  <si>
    <t>東大宮SC</t>
  </si>
  <si>
    <t>川村</t>
  </si>
  <si>
    <t>カワムラ</t>
  </si>
  <si>
    <t>ユウコ</t>
  </si>
  <si>
    <t>美樹</t>
  </si>
  <si>
    <t>大樹</t>
  </si>
  <si>
    <t>上新田中</t>
  </si>
  <si>
    <t>轟</t>
  </si>
  <si>
    <t>羽奏</t>
  </si>
  <si>
    <t>トドロキ</t>
  </si>
  <si>
    <t>串間中</t>
  </si>
  <si>
    <t>赤澤</t>
  </si>
  <si>
    <t>アカザワ</t>
  </si>
  <si>
    <t>床次</t>
  </si>
  <si>
    <t>絵里</t>
  </si>
  <si>
    <t>トコナミ</t>
  </si>
  <si>
    <t>琴巴</t>
  </si>
  <si>
    <t>コトハ</t>
  </si>
  <si>
    <t>虹海</t>
  </si>
  <si>
    <t>成實</t>
  </si>
  <si>
    <t>栞穂</t>
  </si>
  <si>
    <t>ナルミ</t>
  </si>
  <si>
    <t>萬德</t>
  </si>
  <si>
    <t>莉媛</t>
  </si>
  <si>
    <t>マントク</t>
  </si>
  <si>
    <t>竹森</t>
  </si>
  <si>
    <t>由美</t>
  </si>
  <si>
    <t>タケモリ</t>
  </si>
  <si>
    <t>越智</t>
  </si>
  <si>
    <t>南慶</t>
  </si>
  <si>
    <t>夢実</t>
  </si>
  <si>
    <t>津崎</t>
  </si>
  <si>
    <t>心海</t>
  </si>
  <si>
    <t>ツザキ</t>
  </si>
  <si>
    <t>森木</t>
  </si>
  <si>
    <t>絢海</t>
  </si>
  <si>
    <t>モリキ</t>
  </si>
  <si>
    <t>アヤミ</t>
  </si>
  <si>
    <t>透志</t>
  </si>
  <si>
    <t>トウジ</t>
  </si>
  <si>
    <t>吉川</t>
  </si>
  <si>
    <t>玲</t>
  </si>
  <si>
    <t>ヨシカワ</t>
  </si>
  <si>
    <t>夏尾中</t>
  </si>
  <si>
    <t>乃衣</t>
  </si>
  <si>
    <t>ノエ</t>
  </si>
  <si>
    <t>華美</t>
  </si>
  <si>
    <t>ハナミ</t>
  </si>
  <si>
    <t>柊哉</t>
  </si>
  <si>
    <t>竹内</t>
  </si>
  <si>
    <t>諭崇</t>
  </si>
  <si>
    <t>タケウチ</t>
  </si>
  <si>
    <t>ユタカ</t>
  </si>
  <si>
    <t>成澤</t>
  </si>
  <si>
    <t>奏</t>
  </si>
  <si>
    <t>ナリサワ</t>
  </si>
  <si>
    <t>カナデ</t>
  </si>
  <si>
    <t>瀬李菜</t>
  </si>
  <si>
    <t>セリナ</t>
  </si>
  <si>
    <t>啓真倫</t>
  </si>
  <si>
    <t>菜緒</t>
  </si>
  <si>
    <t>俵</t>
  </si>
  <si>
    <t>匠見</t>
  </si>
  <si>
    <t>愛来</t>
  </si>
  <si>
    <t>アイラ</t>
  </si>
  <si>
    <t>柊治</t>
  </si>
  <si>
    <t>シュウジ</t>
  </si>
  <si>
    <t>利香</t>
  </si>
  <si>
    <t>若松</t>
  </si>
  <si>
    <t>まい</t>
  </si>
  <si>
    <t>ワカマツ</t>
  </si>
  <si>
    <t>上園</t>
  </si>
  <si>
    <t>理彩</t>
  </si>
  <si>
    <t>ウエゾノ</t>
  </si>
  <si>
    <t>咲瑛</t>
  </si>
  <si>
    <t>隆平</t>
  </si>
  <si>
    <t>長井</t>
  </si>
  <si>
    <t>洸羽</t>
  </si>
  <si>
    <t>健志</t>
  </si>
  <si>
    <t>タケシ</t>
  </si>
  <si>
    <t>ラム</t>
  </si>
  <si>
    <t>坂藤</t>
  </si>
  <si>
    <t>琉菜</t>
  </si>
  <si>
    <t>サカトウ</t>
  </si>
  <si>
    <t>大西</t>
  </si>
  <si>
    <t>彩華</t>
  </si>
  <si>
    <t>オオニシ</t>
  </si>
  <si>
    <t>来翔</t>
  </si>
  <si>
    <t>ライト</t>
  </si>
  <si>
    <t>心響</t>
  </si>
  <si>
    <t>ココネ</t>
  </si>
  <si>
    <t>響也</t>
  </si>
  <si>
    <t>キョウヤ</t>
  </si>
  <si>
    <t>川畑</t>
  </si>
  <si>
    <t>怜菜</t>
  </si>
  <si>
    <t>カワバタ</t>
  </si>
  <si>
    <t>荒谷</t>
  </si>
  <si>
    <t>アラタニ</t>
  </si>
  <si>
    <t>久木田</t>
  </si>
  <si>
    <t>遥菜</t>
  </si>
  <si>
    <t>クキタ</t>
  </si>
  <si>
    <t>咲凛</t>
  </si>
  <si>
    <t>エミリ</t>
  </si>
  <si>
    <t>筌瀬</t>
  </si>
  <si>
    <t>櫻介</t>
  </si>
  <si>
    <t>ウケゼ</t>
  </si>
  <si>
    <t>南</t>
  </si>
  <si>
    <t>亜美</t>
  </si>
  <si>
    <t>寺原</t>
  </si>
  <si>
    <t>詩風</t>
  </si>
  <si>
    <t>テラバル</t>
  </si>
  <si>
    <t>シフウ</t>
  </si>
  <si>
    <t>三里</t>
  </si>
  <si>
    <t>実旺</t>
  </si>
  <si>
    <t>サンリ</t>
  </si>
  <si>
    <t>ミオウ</t>
  </si>
  <si>
    <t>西江</t>
  </si>
  <si>
    <t>瑞希</t>
  </si>
  <si>
    <t>ニシエ</t>
  </si>
  <si>
    <t>小松台WJr</t>
  </si>
  <si>
    <t>鬼</t>
  </si>
  <si>
    <t>陽成</t>
  </si>
  <si>
    <t>オニヅカ</t>
  </si>
  <si>
    <t>ヨウセイ</t>
  </si>
  <si>
    <t>小柴</t>
  </si>
  <si>
    <t>来斗</t>
  </si>
  <si>
    <t>コシバ</t>
  </si>
  <si>
    <t>ライツ</t>
  </si>
  <si>
    <t>小桜子</t>
  </si>
  <si>
    <t>ショウコ</t>
  </si>
  <si>
    <t>月</t>
  </si>
  <si>
    <t>蒼太</t>
  </si>
  <si>
    <t>心音</t>
  </si>
  <si>
    <t>高千穂中</t>
  </si>
  <si>
    <t>遼到</t>
  </si>
  <si>
    <t>真琴</t>
  </si>
  <si>
    <t>歩</t>
  </si>
  <si>
    <t>眞方</t>
  </si>
  <si>
    <t>マガタ</t>
  </si>
  <si>
    <t>春希</t>
  </si>
  <si>
    <t>浅見</t>
  </si>
  <si>
    <t>春斗</t>
  </si>
  <si>
    <t>アサミ</t>
  </si>
  <si>
    <t>前田　</t>
  </si>
  <si>
    <t>元吉</t>
  </si>
  <si>
    <t>モトヨシ</t>
  </si>
  <si>
    <t>ミハナ</t>
  </si>
  <si>
    <t>由希翔</t>
  </si>
  <si>
    <t>キイタバヤシ</t>
  </si>
  <si>
    <t>ユキト</t>
  </si>
  <si>
    <t>祝迫</t>
  </si>
  <si>
    <t>イワイザコ</t>
  </si>
  <si>
    <t>杉原</t>
  </si>
  <si>
    <t>速斗</t>
  </si>
  <si>
    <t>スギハラ</t>
  </si>
  <si>
    <t>春城</t>
  </si>
  <si>
    <t>若菜</t>
  </si>
  <si>
    <t>八重尾</t>
  </si>
  <si>
    <t>一羽</t>
  </si>
  <si>
    <t>ヤエオ</t>
  </si>
  <si>
    <t>イチハ</t>
  </si>
  <si>
    <t>松園</t>
  </si>
  <si>
    <t>莉里</t>
  </si>
  <si>
    <t>マツゾノ</t>
  </si>
  <si>
    <t>綺萌</t>
  </si>
  <si>
    <t>鈴唯</t>
  </si>
  <si>
    <t>金川</t>
  </si>
  <si>
    <t>蒼羽</t>
  </si>
  <si>
    <t>カネカワ</t>
  </si>
  <si>
    <t>アオバ</t>
  </si>
  <si>
    <t>陽立</t>
  </si>
  <si>
    <t>藤原</t>
  </si>
  <si>
    <t>癒久上</t>
  </si>
  <si>
    <t>フジワラ</t>
  </si>
  <si>
    <t>ユクカ</t>
  </si>
  <si>
    <t>学人</t>
  </si>
  <si>
    <t>嶺</t>
  </si>
  <si>
    <t>福盛</t>
  </si>
  <si>
    <t>天音</t>
  </si>
  <si>
    <t>フクモリ</t>
  </si>
  <si>
    <t>上川</t>
  </si>
  <si>
    <t>祐暉</t>
  </si>
  <si>
    <t>ウエカワ</t>
  </si>
  <si>
    <t>日紀</t>
  </si>
  <si>
    <t>瑠華</t>
  </si>
  <si>
    <t>江並</t>
  </si>
  <si>
    <t>楓華</t>
  </si>
  <si>
    <t>エナミ</t>
  </si>
  <si>
    <t>天真</t>
  </si>
  <si>
    <t>テンマ</t>
  </si>
  <si>
    <t>中武　</t>
  </si>
  <si>
    <t>倖也</t>
  </si>
  <si>
    <t>來陽</t>
  </si>
  <si>
    <t>コハル</t>
  </si>
  <si>
    <t>優生</t>
  </si>
  <si>
    <t>創哉</t>
  </si>
  <si>
    <t>ソウヤ</t>
  </si>
  <si>
    <t>永峯</t>
  </si>
  <si>
    <t>春華</t>
  </si>
  <si>
    <t>椋木</t>
  </si>
  <si>
    <t>梨里加</t>
  </si>
  <si>
    <t>ムクギ</t>
  </si>
  <si>
    <t>大河</t>
  </si>
  <si>
    <t>藏滿</t>
  </si>
  <si>
    <t>悠</t>
  </si>
  <si>
    <t>クラミツ</t>
  </si>
  <si>
    <t>汐夏</t>
  </si>
  <si>
    <t>肥後</t>
  </si>
  <si>
    <t>ヒゴ</t>
  </si>
  <si>
    <t>里沙</t>
  </si>
  <si>
    <t>爰野</t>
  </si>
  <si>
    <t>晶大</t>
  </si>
  <si>
    <t>ココンノ</t>
  </si>
  <si>
    <t>日菜子</t>
  </si>
  <si>
    <t>蒼大</t>
  </si>
  <si>
    <t>愛彩</t>
  </si>
  <si>
    <t>颯生</t>
  </si>
  <si>
    <t>ソウ</t>
  </si>
  <si>
    <t>公康</t>
  </si>
  <si>
    <t>キミヤス</t>
  </si>
  <si>
    <t>神田</t>
  </si>
  <si>
    <t>幸奈</t>
  </si>
  <si>
    <t>カンダ</t>
  </si>
  <si>
    <t>濱村</t>
  </si>
  <si>
    <t>諒稀</t>
  </si>
  <si>
    <t>ハマムラ</t>
  </si>
  <si>
    <t>リョウキ</t>
  </si>
  <si>
    <t>海晴</t>
  </si>
  <si>
    <t>西</t>
  </si>
  <si>
    <t>悠悟</t>
  </si>
  <si>
    <t>ニシ</t>
  </si>
  <si>
    <t>ユウゴ</t>
  </si>
  <si>
    <t>尾前　</t>
  </si>
  <si>
    <t>花音</t>
  </si>
  <si>
    <t>オマエ</t>
  </si>
  <si>
    <t>ハナネ</t>
  </si>
  <si>
    <t>杏衣</t>
  </si>
  <si>
    <t>羽仁</t>
  </si>
  <si>
    <t>ハニ</t>
  </si>
  <si>
    <t>恒顯</t>
  </si>
  <si>
    <t>コウケン</t>
  </si>
  <si>
    <t>佐師</t>
  </si>
  <si>
    <t>彗一</t>
  </si>
  <si>
    <t>サシ</t>
  </si>
  <si>
    <t>ケイイチ</t>
  </si>
  <si>
    <t>小牧　</t>
  </si>
  <si>
    <t>希実</t>
  </si>
  <si>
    <t>コマキ</t>
  </si>
  <si>
    <t>琉清</t>
  </si>
  <si>
    <t>直邑</t>
  </si>
  <si>
    <t>莉々花</t>
  </si>
  <si>
    <t>蛍也</t>
  </si>
  <si>
    <t>ケイヤ</t>
  </si>
  <si>
    <t>二宮</t>
  </si>
  <si>
    <t>ニノミヤ</t>
  </si>
  <si>
    <t>福澤</t>
  </si>
  <si>
    <t>晃太郎</t>
  </si>
  <si>
    <t>フクザワ</t>
  </si>
  <si>
    <t>コウタロウ</t>
  </si>
  <si>
    <t>哲平</t>
  </si>
  <si>
    <t>テッペイ</t>
  </si>
  <si>
    <t>奈々子</t>
  </si>
  <si>
    <t>温谷</t>
  </si>
  <si>
    <t>ヌクタニ</t>
  </si>
  <si>
    <t>裕来人</t>
  </si>
  <si>
    <t>名島</t>
  </si>
  <si>
    <t>ナジマ</t>
  </si>
  <si>
    <t>立川</t>
  </si>
  <si>
    <t>百華</t>
  </si>
  <si>
    <t>タテカワ</t>
  </si>
  <si>
    <t>綾音</t>
  </si>
  <si>
    <t>駆流</t>
  </si>
  <si>
    <t>春元</t>
  </si>
  <si>
    <t>雛美</t>
  </si>
  <si>
    <t>ハルモト</t>
  </si>
  <si>
    <t>ヒナミ</t>
  </si>
  <si>
    <t>松葉　</t>
  </si>
  <si>
    <t>千知岩</t>
  </si>
  <si>
    <t>チヂイワ</t>
  </si>
  <si>
    <t>井原</t>
  </si>
  <si>
    <t>璃空</t>
  </si>
  <si>
    <t>イハラ</t>
  </si>
  <si>
    <t>堂後</t>
  </si>
  <si>
    <t>ドウゴ</t>
  </si>
  <si>
    <t>内之倉</t>
  </si>
  <si>
    <t>ウチノクラ</t>
  </si>
  <si>
    <t>彩音</t>
  </si>
  <si>
    <t>咲子</t>
  </si>
  <si>
    <t>サキコ</t>
  </si>
  <si>
    <t>軸丸</t>
  </si>
  <si>
    <t>愛嬉</t>
  </si>
  <si>
    <t>ジクマル</t>
  </si>
  <si>
    <t>日向未</t>
  </si>
  <si>
    <t>四角目</t>
  </si>
  <si>
    <t>シカクメ</t>
  </si>
  <si>
    <t>日郁</t>
  </si>
  <si>
    <t>ヒカ</t>
  </si>
  <si>
    <t>平山</t>
  </si>
  <si>
    <t>ヒラヤマ</t>
  </si>
  <si>
    <t>輝星</t>
  </si>
  <si>
    <t>釜元</t>
  </si>
  <si>
    <t>彩希</t>
  </si>
  <si>
    <t>カマモト</t>
  </si>
  <si>
    <t>青野</t>
  </si>
  <si>
    <t>嵩生</t>
  </si>
  <si>
    <t>アオノ</t>
  </si>
  <si>
    <t>夏奈子</t>
  </si>
  <si>
    <t>カナコ</t>
  </si>
  <si>
    <t>飯山</t>
  </si>
  <si>
    <t>修造</t>
  </si>
  <si>
    <t>イイヤマ</t>
  </si>
  <si>
    <t>シュウゾウ</t>
  </si>
  <si>
    <t>小那都</t>
  </si>
  <si>
    <t>コナツ</t>
  </si>
  <si>
    <t>相澤</t>
  </si>
  <si>
    <t>一眞</t>
  </si>
  <si>
    <t>アイザワ</t>
  </si>
  <si>
    <t>吏玖</t>
  </si>
  <si>
    <t>龍星</t>
  </si>
  <si>
    <t>富田中</t>
  </si>
  <si>
    <t>勇斗</t>
  </si>
  <si>
    <t>井口</t>
  </si>
  <si>
    <t>誠顕</t>
  </si>
  <si>
    <t>イグチ</t>
  </si>
  <si>
    <t>セイケン</t>
  </si>
  <si>
    <t>坂之下</t>
  </si>
  <si>
    <t>紗采</t>
  </si>
  <si>
    <t>サカノシタ</t>
  </si>
  <si>
    <t>サト</t>
  </si>
  <si>
    <t>玲希</t>
  </si>
  <si>
    <t>功誌</t>
  </si>
  <si>
    <t>ツグミ</t>
  </si>
  <si>
    <t>塩田</t>
  </si>
  <si>
    <t>シオタ</t>
  </si>
  <si>
    <t>花</t>
  </si>
  <si>
    <t>彩稀</t>
  </si>
  <si>
    <t>城村</t>
  </si>
  <si>
    <t>ジョウムラ</t>
  </si>
  <si>
    <t>比江島</t>
  </si>
  <si>
    <t>鈴</t>
  </si>
  <si>
    <t>ヒエジマ</t>
  </si>
  <si>
    <t>スズ</t>
  </si>
  <si>
    <t>陽結</t>
  </si>
  <si>
    <t>岩村</t>
  </si>
  <si>
    <t>茉絋</t>
  </si>
  <si>
    <t>イワムラ</t>
  </si>
  <si>
    <t>紅梅</t>
  </si>
  <si>
    <t>コウバイ</t>
  </si>
  <si>
    <t>筒井</t>
  </si>
  <si>
    <t>ツツイ</t>
  </si>
  <si>
    <t>村富</t>
  </si>
  <si>
    <t>優依</t>
  </si>
  <si>
    <t>ムラトミ</t>
  </si>
  <si>
    <t>颯真</t>
  </si>
  <si>
    <t>ソウマ</t>
  </si>
  <si>
    <t>滉大</t>
  </si>
  <si>
    <t>飯干</t>
  </si>
  <si>
    <t>姫夢</t>
  </si>
  <si>
    <t>イイホシ</t>
  </si>
  <si>
    <t>ヒメ</t>
  </si>
  <si>
    <t>真夕</t>
  </si>
  <si>
    <t>田端</t>
  </si>
  <si>
    <t>宏光</t>
  </si>
  <si>
    <t>タバタ</t>
  </si>
  <si>
    <t>悠太</t>
  </si>
  <si>
    <t>果琳</t>
  </si>
  <si>
    <t>都甲</t>
  </si>
  <si>
    <t>トコウ</t>
  </si>
  <si>
    <t>玉城</t>
  </si>
  <si>
    <t>美南</t>
  </si>
  <si>
    <t>心萌</t>
  </si>
  <si>
    <t>シンホウ</t>
  </si>
  <si>
    <t>稲森　</t>
  </si>
  <si>
    <t>玄土</t>
  </si>
  <si>
    <t>イナモリ</t>
  </si>
  <si>
    <t>牧野</t>
  </si>
  <si>
    <t>美涼</t>
  </si>
  <si>
    <t>マキノ</t>
  </si>
  <si>
    <t>家永</t>
  </si>
  <si>
    <t>イエナガ</t>
  </si>
  <si>
    <t>美貴</t>
  </si>
  <si>
    <t>伊吹</t>
  </si>
  <si>
    <t>マエバラ</t>
  </si>
  <si>
    <t>悠乃</t>
  </si>
  <si>
    <t>若林</t>
  </si>
  <si>
    <t>拓夢</t>
  </si>
  <si>
    <t>ワカバヤシ</t>
  </si>
  <si>
    <t>谷本</t>
  </si>
  <si>
    <t>留衣</t>
  </si>
  <si>
    <t>碧希</t>
  </si>
  <si>
    <t>成田</t>
  </si>
  <si>
    <t>颯良</t>
  </si>
  <si>
    <t>ナリタ</t>
  </si>
  <si>
    <t>璃奈</t>
  </si>
  <si>
    <t>本村</t>
  </si>
  <si>
    <t>璃恵</t>
  </si>
  <si>
    <t>モトムラ</t>
  </si>
  <si>
    <t>リエ</t>
  </si>
  <si>
    <t>鈴乃</t>
  </si>
  <si>
    <t>スズノ</t>
  </si>
  <si>
    <t>虹花</t>
  </si>
  <si>
    <t>美空</t>
  </si>
  <si>
    <t>サキダ</t>
  </si>
  <si>
    <t>彩也花</t>
  </si>
  <si>
    <t>沖吉</t>
  </si>
  <si>
    <t>永遠</t>
  </si>
  <si>
    <t>オキヨシ</t>
  </si>
  <si>
    <t>蓮太</t>
  </si>
  <si>
    <t>レンタ</t>
  </si>
  <si>
    <t>野邉</t>
  </si>
  <si>
    <t>心花</t>
  </si>
  <si>
    <t>コハナ</t>
  </si>
  <si>
    <t>明日美</t>
  </si>
  <si>
    <t>徳元</t>
  </si>
  <si>
    <t>トクモト</t>
  </si>
  <si>
    <t>陽日樹</t>
  </si>
  <si>
    <t>照真</t>
  </si>
  <si>
    <t>結心</t>
  </si>
  <si>
    <t>竹元</t>
  </si>
  <si>
    <t>七夕</t>
  </si>
  <si>
    <t>タケモト</t>
  </si>
  <si>
    <t>ナユ</t>
  </si>
  <si>
    <t>莉琉</t>
  </si>
  <si>
    <t>リル</t>
  </si>
  <si>
    <t>鳥丸</t>
  </si>
  <si>
    <t>トリマル</t>
  </si>
  <si>
    <t>松川</t>
  </si>
  <si>
    <t>恵菜</t>
  </si>
  <si>
    <t>マツカワ</t>
  </si>
  <si>
    <t>晃汰</t>
  </si>
  <si>
    <t>呂妃</t>
  </si>
  <si>
    <t>ロキ</t>
  </si>
  <si>
    <t>拓哉</t>
  </si>
  <si>
    <t>一愛</t>
  </si>
  <si>
    <t>イチア</t>
  </si>
  <si>
    <t>優空</t>
  </si>
  <si>
    <t>ユラ</t>
  </si>
  <si>
    <t>克季</t>
  </si>
  <si>
    <t>松永　</t>
  </si>
  <si>
    <t>愛紗</t>
  </si>
  <si>
    <t>マツナガ</t>
  </si>
  <si>
    <t>アイサ</t>
  </si>
  <si>
    <t>琴音</t>
  </si>
  <si>
    <t>コトネ</t>
  </si>
  <si>
    <t>司</t>
  </si>
  <si>
    <t>ツカサ</t>
  </si>
  <si>
    <t>尚哉</t>
  </si>
  <si>
    <t>樋渡</t>
  </si>
  <si>
    <t>崚人</t>
  </si>
  <si>
    <t>ヒワタシ</t>
  </si>
  <si>
    <t>伊良波</t>
  </si>
  <si>
    <t>イラナミ</t>
  </si>
  <si>
    <t>海</t>
  </si>
  <si>
    <t>平島</t>
  </si>
  <si>
    <t>仁哉</t>
  </si>
  <si>
    <t>ヒラシマ</t>
  </si>
  <si>
    <t>ジンヤ</t>
  </si>
  <si>
    <t>檜垣</t>
  </si>
  <si>
    <t>希望</t>
  </si>
  <si>
    <t>ヒガキ</t>
  </si>
  <si>
    <t>駿之介</t>
  </si>
  <si>
    <t>シュンノスケ</t>
  </si>
  <si>
    <t>晴菜</t>
  </si>
  <si>
    <t>脇元</t>
  </si>
  <si>
    <t>七星</t>
  </si>
  <si>
    <t>ナナセ</t>
  </si>
  <si>
    <t>森永</t>
  </si>
  <si>
    <t>陽芽</t>
  </si>
  <si>
    <t>モリナガ</t>
  </si>
  <si>
    <t>境田</t>
  </si>
  <si>
    <t>奏音</t>
  </si>
  <si>
    <t>サカイダ</t>
  </si>
  <si>
    <t>木脇中</t>
  </si>
  <si>
    <t>侑祐</t>
  </si>
  <si>
    <t>愛加</t>
  </si>
  <si>
    <t>のどか</t>
  </si>
  <si>
    <t>隆清</t>
  </si>
  <si>
    <t>宇都宮</t>
  </si>
  <si>
    <t>叶望</t>
  </si>
  <si>
    <t>ウツノミヤ</t>
  </si>
  <si>
    <t>木本</t>
  </si>
  <si>
    <t>キモト</t>
  </si>
  <si>
    <t>堰口</t>
  </si>
  <si>
    <t>映音</t>
  </si>
  <si>
    <t>セキグチ</t>
  </si>
  <si>
    <t>アキネ</t>
  </si>
  <si>
    <t>高村</t>
  </si>
  <si>
    <t>心菜</t>
  </si>
  <si>
    <t>タカムラ</t>
  </si>
  <si>
    <t>寿乃</t>
  </si>
  <si>
    <t>コトノ</t>
  </si>
  <si>
    <t>匠生</t>
  </si>
  <si>
    <t>麗音</t>
  </si>
  <si>
    <t>稲穂　</t>
  </si>
  <si>
    <t>直</t>
  </si>
  <si>
    <t>イナホ</t>
  </si>
  <si>
    <t>簑毛　</t>
  </si>
  <si>
    <t>六角　</t>
  </si>
  <si>
    <t>ロッカク</t>
  </si>
  <si>
    <t>末次</t>
  </si>
  <si>
    <t>スエツグ</t>
  </si>
  <si>
    <t>涼太</t>
  </si>
  <si>
    <t>板谷</t>
  </si>
  <si>
    <t>咲</t>
  </si>
  <si>
    <t>イタヤ</t>
  </si>
  <si>
    <t>二葉</t>
  </si>
  <si>
    <t>フタバ</t>
  </si>
  <si>
    <t>あげは</t>
  </si>
  <si>
    <t>アゲハ</t>
  </si>
  <si>
    <t>愛吏</t>
  </si>
  <si>
    <t>コタニ</t>
  </si>
  <si>
    <t>裕太</t>
  </si>
  <si>
    <t>叡人</t>
  </si>
  <si>
    <t>髙田</t>
  </si>
  <si>
    <t>瑛里</t>
  </si>
  <si>
    <t>神崎</t>
  </si>
  <si>
    <t>琴里</t>
  </si>
  <si>
    <t>カンザキ</t>
  </si>
  <si>
    <t>コトリ</t>
  </si>
  <si>
    <t>真海</t>
  </si>
  <si>
    <t>鈴花</t>
  </si>
  <si>
    <t>麗唯</t>
  </si>
  <si>
    <t>碧</t>
  </si>
  <si>
    <t>李心</t>
  </si>
  <si>
    <t>果歩</t>
  </si>
  <si>
    <t>怜那</t>
  </si>
  <si>
    <t>夢桜</t>
  </si>
  <si>
    <t>愛理</t>
  </si>
  <si>
    <t>岡上</t>
  </si>
  <si>
    <t>智尋</t>
  </si>
  <si>
    <t>オカウエ</t>
  </si>
  <si>
    <t>相葉</t>
  </si>
  <si>
    <t>洵之介</t>
  </si>
  <si>
    <t>アイバ</t>
  </si>
  <si>
    <t>ジュンノスケ</t>
  </si>
  <si>
    <t>榎窪</t>
  </si>
  <si>
    <t>こはな</t>
  </si>
  <si>
    <t>エノクボ</t>
  </si>
  <si>
    <t>俊介</t>
  </si>
  <si>
    <t>陽向</t>
  </si>
  <si>
    <t>祐晴</t>
  </si>
  <si>
    <t>ユリア</t>
  </si>
  <si>
    <t>勝輝</t>
  </si>
  <si>
    <t>美里</t>
  </si>
  <si>
    <t>ミリ</t>
  </si>
  <si>
    <t>騎士</t>
  </si>
  <si>
    <t>ナイト</t>
  </si>
  <si>
    <t>宗城</t>
  </si>
  <si>
    <t>雅都</t>
  </si>
  <si>
    <t>北村</t>
  </si>
  <si>
    <t>隆二</t>
  </si>
  <si>
    <t>キタムラ</t>
  </si>
  <si>
    <t>果花</t>
  </si>
  <si>
    <t>マリカ</t>
  </si>
  <si>
    <t>龍ノ輔</t>
  </si>
  <si>
    <t>リュウノスケ</t>
  </si>
  <si>
    <t>縄谷</t>
  </si>
  <si>
    <t>珠伽</t>
  </si>
  <si>
    <t>ナワタニ</t>
  </si>
  <si>
    <t>シュカ</t>
  </si>
  <si>
    <t>凜佳</t>
  </si>
  <si>
    <t>澪音</t>
  </si>
  <si>
    <t>レノン</t>
  </si>
  <si>
    <t>金子</t>
  </si>
  <si>
    <t>遙斗</t>
  </si>
  <si>
    <t>カネコ</t>
  </si>
  <si>
    <t>花畑</t>
  </si>
  <si>
    <t>江莉佳</t>
  </si>
  <si>
    <t>ハナバタ</t>
  </si>
  <si>
    <t>伊地知</t>
  </si>
  <si>
    <t>希佳</t>
  </si>
  <si>
    <t>久永</t>
  </si>
  <si>
    <t>里穂</t>
  </si>
  <si>
    <t>ヒサナガ</t>
  </si>
  <si>
    <t>戸内</t>
  </si>
  <si>
    <t>柚季</t>
  </si>
  <si>
    <t>トウチ</t>
  </si>
  <si>
    <t>ユズキ</t>
  </si>
  <si>
    <t>大笘</t>
  </si>
  <si>
    <t>オオトマ</t>
  </si>
  <si>
    <t>鳳麻</t>
  </si>
  <si>
    <t>木原</t>
  </si>
  <si>
    <t>凜香</t>
  </si>
  <si>
    <t>キハラ</t>
  </si>
  <si>
    <t>座光寺</t>
  </si>
  <si>
    <t>孝彦</t>
  </si>
  <si>
    <t>ザコウジ</t>
  </si>
  <si>
    <t>タカヒコ</t>
  </si>
  <si>
    <t>礼恩</t>
  </si>
  <si>
    <t>レオン</t>
  </si>
  <si>
    <t>誠心</t>
  </si>
  <si>
    <t>セイシン</t>
  </si>
  <si>
    <t>沙耶</t>
  </si>
  <si>
    <t>清光</t>
  </si>
  <si>
    <t>セイコウ</t>
  </si>
  <si>
    <t>木野宮</t>
  </si>
  <si>
    <t>恋</t>
  </si>
  <si>
    <t>キノミヤ</t>
  </si>
  <si>
    <t>陵真</t>
  </si>
  <si>
    <t>土井</t>
  </si>
  <si>
    <t>玖瑠美</t>
  </si>
  <si>
    <t>ドイ</t>
  </si>
  <si>
    <t>ミドリ</t>
  </si>
  <si>
    <t>星平</t>
  </si>
  <si>
    <t>ホシヒラ</t>
  </si>
  <si>
    <t>隼平</t>
  </si>
  <si>
    <t>シュンペイ</t>
  </si>
  <si>
    <t>優姫音</t>
  </si>
  <si>
    <t>ユキネ</t>
  </si>
  <si>
    <t>門丸</t>
  </si>
  <si>
    <t>愛莉</t>
  </si>
  <si>
    <t>カドマル</t>
  </si>
  <si>
    <t>小原</t>
  </si>
  <si>
    <t>光太郎</t>
  </si>
  <si>
    <t>オバラ</t>
  </si>
  <si>
    <t>柗元</t>
  </si>
  <si>
    <t>杏珠</t>
  </si>
  <si>
    <t>アズ</t>
  </si>
  <si>
    <t>颯汰郎</t>
  </si>
  <si>
    <t>ソウタロウ</t>
  </si>
  <si>
    <t>シヅキ</t>
  </si>
  <si>
    <t>裕美</t>
  </si>
  <si>
    <t>ヒロミ</t>
  </si>
  <si>
    <t>室屋</t>
  </si>
  <si>
    <t>なつみ</t>
  </si>
  <si>
    <t>ムロヤ</t>
  </si>
  <si>
    <t>唯楓</t>
  </si>
  <si>
    <t>吉浦</t>
  </si>
  <si>
    <t>大晟</t>
  </si>
  <si>
    <t>ヨシウラ</t>
  </si>
  <si>
    <t>柊</t>
  </si>
  <si>
    <t>仮屋園</t>
  </si>
  <si>
    <t>天澄</t>
  </si>
  <si>
    <t>カリヤゾノ</t>
  </si>
  <si>
    <t>壱成</t>
  </si>
  <si>
    <t>萌加</t>
  </si>
  <si>
    <t>健弘</t>
  </si>
  <si>
    <t>タケヒロ</t>
  </si>
  <si>
    <t>汐音</t>
  </si>
  <si>
    <t>原田　</t>
  </si>
  <si>
    <t>紗空</t>
  </si>
  <si>
    <t>涼風</t>
  </si>
  <si>
    <t>大輔</t>
  </si>
  <si>
    <t>川内</t>
  </si>
  <si>
    <t>萌華</t>
  </si>
  <si>
    <t>カワチ</t>
  </si>
  <si>
    <t>綺乃</t>
  </si>
  <si>
    <t>平野</t>
  </si>
  <si>
    <t>葉音</t>
  </si>
  <si>
    <t>ヒラノ</t>
  </si>
  <si>
    <t>山崎</t>
  </si>
  <si>
    <t>舜介</t>
  </si>
  <si>
    <t>ウジハラ</t>
  </si>
  <si>
    <t>渡會</t>
  </si>
  <si>
    <t>夢夏</t>
  </si>
  <si>
    <t>今城</t>
  </si>
  <si>
    <t>さち</t>
  </si>
  <si>
    <t>イマシロ</t>
  </si>
  <si>
    <t>サチ</t>
  </si>
  <si>
    <t>野村</t>
  </si>
  <si>
    <t>俊彰</t>
  </si>
  <si>
    <t>ノムラ</t>
  </si>
  <si>
    <t>トシアキ</t>
  </si>
  <si>
    <t>玲陽</t>
  </si>
  <si>
    <t>拓巳</t>
  </si>
  <si>
    <t>湖巴</t>
  </si>
  <si>
    <t>コト</t>
  </si>
  <si>
    <t>風雅</t>
  </si>
  <si>
    <t>フウガ</t>
  </si>
  <si>
    <t>拓登</t>
  </si>
  <si>
    <t>彩寧</t>
  </si>
  <si>
    <t>侑大</t>
  </si>
  <si>
    <t>風莉</t>
  </si>
  <si>
    <t>フウリ</t>
  </si>
  <si>
    <t>小園</t>
  </si>
  <si>
    <t>心我</t>
  </si>
  <si>
    <t>コゾノ</t>
  </si>
  <si>
    <t>シンガ</t>
  </si>
  <si>
    <t>彰馬</t>
  </si>
  <si>
    <t>拓己</t>
  </si>
  <si>
    <t>和希</t>
  </si>
  <si>
    <t>萱野</t>
  </si>
  <si>
    <t>有紀</t>
  </si>
  <si>
    <t>カヤノ</t>
  </si>
  <si>
    <t>直翔</t>
  </si>
  <si>
    <t>ナオト</t>
  </si>
  <si>
    <t>下薗</t>
  </si>
  <si>
    <t>玲美</t>
  </si>
  <si>
    <t>シモゾノ</t>
  </si>
  <si>
    <t>白井</t>
  </si>
  <si>
    <t>陽七汰</t>
  </si>
  <si>
    <t>シライ</t>
  </si>
  <si>
    <t>琉生</t>
  </si>
  <si>
    <t>有倫</t>
  </si>
  <si>
    <t>是澤</t>
  </si>
  <si>
    <t>尚杜</t>
  </si>
  <si>
    <t>コレサワ</t>
  </si>
  <si>
    <t>中尾</t>
  </si>
  <si>
    <t>和花</t>
  </si>
  <si>
    <t>ワカ</t>
  </si>
  <si>
    <t>鳥屋尾</t>
  </si>
  <si>
    <t>晨</t>
  </si>
  <si>
    <t>トヤオ</t>
  </si>
  <si>
    <t>森山</t>
  </si>
  <si>
    <t>素直</t>
  </si>
  <si>
    <t>モリヤマ</t>
  </si>
  <si>
    <t>スナオ</t>
  </si>
  <si>
    <t>吉國</t>
  </si>
  <si>
    <t>京曄</t>
  </si>
  <si>
    <t>ヨシクニ</t>
  </si>
  <si>
    <t>和志</t>
  </si>
  <si>
    <t>井ノ下</t>
  </si>
  <si>
    <t>礼記</t>
  </si>
  <si>
    <t>イノシタ</t>
  </si>
  <si>
    <t>ライキ</t>
  </si>
  <si>
    <t>咲珂</t>
  </si>
  <si>
    <t>有優</t>
  </si>
  <si>
    <t>茉希</t>
  </si>
  <si>
    <t>末吉</t>
  </si>
  <si>
    <t>珠理</t>
  </si>
  <si>
    <t>スエヨシ</t>
  </si>
  <si>
    <t>ジュリ</t>
  </si>
  <si>
    <t>雫</t>
  </si>
  <si>
    <t>笠原</t>
  </si>
  <si>
    <t>真優</t>
  </si>
  <si>
    <t>カサハラ</t>
  </si>
  <si>
    <t>大原</t>
  </si>
  <si>
    <t>柊真</t>
  </si>
  <si>
    <t>オオハラ</t>
  </si>
  <si>
    <t>穂乃果</t>
  </si>
  <si>
    <t>永野</t>
  </si>
  <si>
    <t>真愛</t>
  </si>
  <si>
    <t>雄太</t>
  </si>
  <si>
    <t>順音</t>
  </si>
  <si>
    <t>享保</t>
  </si>
  <si>
    <t>豪恒</t>
  </si>
  <si>
    <t>キョウホ</t>
  </si>
  <si>
    <t>カツヒサ</t>
  </si>
  <si>
    <t>優莉</t>
  </si>
  <si>
    <t>慶喜</t>
  </si>
  <si>
    <t>小牟田</t>
  </si>
  <si>
    <t>コムタ</t>
  </si>
  <si>
    <t>心華</t>
  </si>
  <si>
    <t>手束</t>
  </si>
  <si>
    <t>奏斗</t>
  </si>
  <si>
    <t>テヅカ</t>
  </si>
  <si>
    <t>あゆり</t>
  </si>
  <si>
    <t>アユリ</t>
  </si>
  <si>
    <t>太陽</t>
  </si>
  <si>
    <t>ヒラバル</t>
  </si>
  <si>
    <t>甲斐　</t>
  </si>
  <si>
    <t>滉征</t>
  </si>
  <si>
    <t>敦貴</t>
  </si>
  <si>
    <t>アツキ</t>
  </si>
  <si>
    <t>花楓</t>
  </si>
  <si>
    <t>友寧</t>
  </si>
  <si>
    <t>ユズ</t>
  </si>
  <si>
    <t>森崎</t>
  </si>
  <si>
    <t>琉愛</t>
  </si>
  <si>
    <t>モリサキ</t>
  </si>
  <si>
    <t>田島</t>
  </si>
  <si>
    <t>直弘</t>
  </si>
  <si>
    <t>タジマ</t>
  </si>
  <si>
    <t>ナオヒロ</t>
  </si>
  <si>
    <t>小牧</t>
  </si>
  <si>
    <t>愛華</t>
  </si>
  <si>
    <t>煌平</t>
  </si>
  <si>
    <t>健也</t>
  </si>
  <si>
    <t>ケンヤ</t>
  </si>
  <si>
    <t>敏仁</t>
  </si>
  <si>
    <t>トシヒロ</t>
  </si>
  <si>
    <t>桧李</t>
  </si>
  <si>
    <t>カイリ</t>
  </si>
  <si>
    <t>伸映</t>
  </si>
  <si>
    <t>優心</t>
  </si>
  <si>
    <t>茉歩</t>
  </si>
  <si>
    <t>佑真</t>
  </si>
  <si>
    <t>後迫</t>
  </si>
  <si>
    <t>ウシロサコ</t>
  </si>
  <si>
    <t>中川原</t>
  </si>
  <si>
    <t>瑚雪</t>
  </si>
  <si>
    <t>ナカガワラ</t>
  </si>
  <si>
    <t>コユキ</t>
  </si>
  <si>
    <t>宇一郎</t>
  </si>
  <si>
    <t>ウイチロウ</t>
  </si>
  <si>
    <t>江川</t>
  </si>
  <si>
    <t>俵森</t>
  </si>
  <si>
    <t>らら</t>
  </si>
  <si>
    <t>ヒョウモリ</t>
  </si>
  <si>
    <t>ララ</t>
  </si>
  <si>
    <t>裕稀</t>
  </si>
  <si>
    <t>日和</t>
  </si>
  <si>
    <t>赤池</t>
  </si>
  <si>
    <t>舞香</t>
  </si>
  <si>
    <t>アカイケ</t>
  </si>
  <si>
    <t>安興</t>
  </si>
  <si>
    <t>ヤスオキ</t>
  </si>
  <si>
    <t>柏木</t>
  </si>
  <si>
    <t>忠誠</t>
  </si>
  <si>
    <t>カシワギ</t>
  </si>
  <si>
    <t>タダマサ</t>
  </si>
  <si>
    <t>横井</t>
  </si>
  <si>
    <t>昂生</t>
  </si>
  <si>
    <t>ヨコイ</t>
  </si>
  <si>
    <t>和哉</t>
  </si>
  <si>
    <t>昊</t>
  </si>
  <si>
    <t>岸川</t>
  </si>
  <si>
    <t>キシカワ</t>
  </si>
  <si>
    <t>星田</t>
  </si>
  <si>
    <t>凌駕</t>
  </si>
  <si>
    <t>ホシダ</t>
  </si>
  <si>
    <t>リョウガ</t>
  </si>
  <si>
    <t>紗希</t>
  </si>
  <si>
    <t>省伍</t>
  </si>
  <si>
    <t>菜花</t>
  </si>
  <si>
    <t>ナノハ</t>
  </si>
  <si>
    <t>鈴東</t>
  </si>
  <si>
    <t>スズヒガシ</t>
  </si>
  <si>
    <t>小島</t>
  </si>
  <si>
    <t>ゆかり</t>
  </si>
  <si>
    <t>ユカリ</t>
  </si>
  <si>
    <t>鶴</t>
  </si>
  <si>
    <t>心晴</t>
  </si>
  <si>
    <t>ツル</t>
  </si>
  <si>
    <t>佐佐木</t>
  </si>
  <si>
    <t>埜乃</t>
  </si>
  <si>
    <t>ノノ</t>
  </si>
  <si>
    <t>陽萌果</t>
  </si>
  <si>
    <t>ヒメカ</t>
  </si>
  <si>
    <t>勘太郎</t>
  </si>
  <si>
    <t>カンタロウ</t>
  </si>
  <si>
    <t>柳樂</t>
  </si>
  <si>
    <t>華音</t>
  </si>
  <si>
    <t>ナギラ</t>
  </si>
  <si>
    <t>カオン</t>
  </si>
  <si>
    <t>咲良</t>
  </si>
  <si>
    <t>詩遥</t>
  </si>
  <si>
    <t>屋宜</t>
  </si>
  <si>
    <t>宣志人</t>
  </si>
  <si>
    <t>ヤギ</t>
  </si>
  <si>
    <t>三田</t>
  </si>
  <si>
    <t>琉聖</t>
  </si>
  <si>
    <t>ミタ</t>
  </si>
  <si>
    <t>芝原</t>
  </si>
  <si>
    <t>彰太朗</t>
  </si>
  <si>
    <t>シバハラ</t>
  </si>
  <si>
    <t>知優</t>
  </si>
  <si>
    <t>松永</t>
  </si>
  <si>
    <t>晋之介</t>
  </si>
  <si>
    <t>シンノスケ</t>
  </si>
  <si>
    <t>星﨑</t>
  </si>
  <si>
    <t>琴葉</t>
  </si>
  <si>
    <t>晴海</t>
  </si>
  <si>
    <t>ハルミ</t>
  </si>
  <si>
    <t>心愛</t>
  </si>
  <si>
    <t>ココア</t>
  </si>
  <si>
    <t>真翔</t>
  </si>
  <si>
    <t>古川</t>
  </si>
  <si>
    <t>フルカワ</t>
  </si>
  <si>
    <t>壱</t>
  </si>
  <si>
    <t>イチ</t>
  </si>
  <si>
    <t>佐藤　</t>
  </si>
  <si>
    <t>徳地</t>
  </si>
  <si>
    <t>直哉</t>
  </si>
  <si>
    <t>トクチ</t>
  </si>
  <si>
    <t>角田　</t>
  </si>
  <si>
    <t>優来</t>
  </si>
  <si>
    <t>ツノダ</t>
  </si>
  <si>
    <t>ユウラ</t>
  </si>
  <si>
    <t>清島</t>
  </si>
  <si>
    <t>柊冴</t>
  </si>
  <si>
    <t>キヨシマ</t>
  </si>
  <si>
    <t>シュウゴ</t>
  </si>
  <si>
    <t>尾辻</t>
  </si>
  <si>
    <t>純音</t>
  </si>
  <si>
    <t>オツジ</t>
  </si>
  <si>
    <t>真里亜</t>
  </si>
  <si>
    <t>マリア</t>
  </si>
  <si>
    <t>千代森</t>
  </si>
  <si>
    <t>チヨモリ</t>
  </si>
  <si>
    <t>中川</t>
  </si>
  <si>
    <t>茜理</t>
  </si>
  <si>
    <t>ナカガワ</t>
  </si>
  <si>
    <t>珠里</t>
  </si>
  <si>
    <t>後藤　</t>
  </si>
  <si>
    <t>桜華</t>
  </si>
  <si>
    <t>ラナ</t>
  </si>
  <si>
    <t>大井</t>
  </si>
  <si>
    <t>オオイ</t>
  </si>
  <si>
    <t>碧衣</t>
  </si>
  <si>
    <t>荘子</t>
  </si>
  <si>
    <t>明日香</t>
  </si>
  <si>
    <t>アスカ</t>
  </si>
  <si>
    <t>凛恩</t>
  </si>
  <si>
    <t>俵　</t>
  </si>
  <si>
    <t>志温</t>
  </si>
  <si>
    <t>真方</t>
  </si>
  <si>
    <t>船ヶ山</t>
  </si>
  <si>
    <t>璃郁</t>
  </si>
  <si>
    <t>フナガヤマ</t>
  </si>
  <si>
    <t>末原</t>
  </si>
  <si>
    <t>スエハラ</t>
  </si>
  <si>
    <t>大坪</t>
  </si>
  <si>
    <t>伊織</t>
  </si>
  <si>
    <t>オオツボ</t>
  </si>
  <si>
    <t>遠藤</t>
  </si>
  <si>
    <t>優理</t>
  </si>
  <si>
    <t>エンドウ</t>
  </si>
  <si>
    <t>紗彩</t>
  </si>
  <si>
    <t>サアヤ</t>
  </si>
  <si>
    <t>リイナ</t>
  </si>
  <si>
    <t>柊暉</t>
  </si>
  <si>
    <t>トウキ</t>
  </si>
  <si>
    <t>諒史</t>
  </si>
  <si>
    <t>根上</t>
  </si>
  <si>
    <t>翔純真</t>
  </si>
  <si>
    <t>ネガミ</t>
  </si>
  <si>
    <t>中畑</t>
  </si>
  <si>
    <t>ナカハタ</t>
  </si>
  <si>
    <t>海里</t>
  </si>
  <si>
    <t>香遥</t>
  </si>
  <si>
    <t>美妃</t>
  </si>
  <si>
    <t>初姫</t>
  </si>
  <si>
    <t>ハツキ</t>
  </si>
  <si>
    <t>花堂</t>
  </si>
  <si>
    <t>海優</t>
  </si>
  <si>
    <t>ハナドウ</t>
  </si>
  <si>
    <t>柊弥</t>
  </si>
  <si>
    <t>柳</t>
  </si>
  <si>
    <t>郁輝</t>
  </si>
  <si>
    <t>ヤナギ</t>
  </si>
  <si>
    <t>咲優音</t>
  </si>
  <si>
    <t>サユネ</t>
  </si>
  <si>
    <t>杏季</t>
  </si>
  <si>
    <t>日野</t>
  </si>
  <si>
    <t>ヒノ</t>
  </si>
  <si>
    <t>湖心</t>
  </si>
  <si>
    <t>夢真</t>
  </si>
  <si>
    <t>孝橋</t>
  </si>
  <si>
    <t>ダニカ</t>
  </si>
  <si>
    <t>コウハシ</t>
  </si>
  <si>
    <t>鈴歩</t>
  </si>
  <si>
    <t>スズホ</t>
  </si>
  <si>
    <t>髙妻</t>
  </si>
  <si>
    <t>コウヅマ</t>
  </si>
  <si>
    <t>実穂</t>
  </si>
  <si>
    <t>中森</t>
  </si>
  <si>
    <t>ナカモリ</t>
  </si>
  <si>
    <t>芙未</t>
  </si>
  <si>
    <t>フミ</t>
  </si>
  <si>
    <t>宮永</t>
  </si>
  <si>
    <t>ミヤナガ</t>
  </si>
  <si>
    <t>百絵</t>
  </si>
  <si>
    <t>諸井</t>
  </si>
  <si>
    <t>モロイ</t>
  </si>
  <si>
    <t>瑞菜</t>
  </si>
  <si>
    <t>ミズナ</t>
  </si>
  <si>
    <t>竜</t>
  </si>
  <si>
    <t>リュウ</t>
  </si>
  <si>
    <t>研伸</t>
  </si>
  <si>
    <t>片伯部　</t>
  </si>
  <si>
    <t>カタカベ</t>
  </si>
  <si>
    <t>風和里</t>
  </si>
  <si>
    <t>フワリ</t>
  </si>
  <si>
    <t>彰</t>
  </si>
  <si>
    <t>アキラ</t>
  </si>
  <si>
    <t>小春</t>
  </si>
  <si>
    <t>光璃</t>
  </si>
  <si>
    <t>日我</t>
  </si>
  <si>
    <t>ヒュウガ</t>
  </si>
  <si>
    <t>豊輝</t>
  </si>
  <si>
    <t>トヨキ</t>
  </si>
  <si>
    <t>コウロキ</t>
  </si>
  <si>
    <t>叡</t>
  </si>
  <si>
    <t>美心</t>
  </si>
  <si>
    <t>ミココ</t>
  </si>
  <si>
    <t>一生</t>
  </si>
  <si>
    <t>井内</t>
  </si>
  <si>
    <t>イウチ</t>
  </si>
  <si>
    <t>亜侑</t>
  </si>
  <si>
    <t>溝上</t>
  </si>
  <si>
    <t>未侑</t>
  </si>
  <si>
    <t>ミゾガミ</t>
  </si>
  <si>
    <t>侑也</t>
  </si>
  <si>
    <t>那央</t>
  </si>
  <si>
    <t>朔哉</t>
  </si>
  <si>
    <t>達也</t>
  </si>
  <si>
    <t>浦川</t>
  </si>
  <si>
    <t>栞菜</t>
  </si>
  <si>
    <t>ウラカワ</t>
  </si>
  <si>
    <t>萩原</t>
  </si>
  <si>
    <t>天花</t>
  </si>
  <si>
    <t>ハギワラ</t>
  </si>
  <si>
    <t>クウカ</t>
  </si>
  <si>
    <t>和奏</t>
  </si>
  <si>
    <t>河村</t>
  </si>
  <si>
    <t>陶山</t>
  </si>
  <si>
    <t>スヤマ</t>
  </si>
  <si>
    <t>泥谷</t>
  </si>
  <si>
    <t>ヒジヤ</t>
  </si>
  <si>
    <t>ハルヒ</t>
  </si>
  <si>
    <t>利子</t>
  </si>
  <si>
    <t>濱元</t>
  </si>
  <si>
    <t>ハマモト</t>
  </si>
  <si>
    <t>一安</t>
  </si>
  <si>
    <t>遥生</t>
  </si>
  <si>
    <t>イチヤス</t>
  </si>
  <si>
    <t>海羽</t>
  </si>
  <si>
    <t>颯</t>
  </si>
  <si>
    <t>ハヤテ</t>
  </si>
  <si>
    <t>黒木　</t>
  </si>
  <si>
    <t>港</t>
  </si>
  <si>
    <t>優伽</t>
  </si>
  <si>
    <t>采明</t>
  </si>
  <si>
    <t>水関</t>
  </si>
  <si>
    <t>風斗</t>
  </si>
  <si>
    <t>ミズセキ</t>
  </si>
  <si>
    <t>カザト</t>
  </si>
  <si>
    <t>隼翔</t>
  </si>
  <si>
    <t>第２０回 宮崎県中学生バドミントン春季大会申込</t>
  </si>
  <si>
    <t>5/12～13</t>
  </si>
  <si>
    <t>4/13～4/27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</si>
</sst>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0000000"/>
    <numFmt numFmtId="181" formatCode="00000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sz val="12"/>
      <color indexed="10"/>
      <name val="ＭＳ Ｐゴシック"/>
      <family val="3"/>
    </font>
    <font>
      <sz val="11"/>
      <name val="ＭＳ ゴシック"/>
      <family val="3"/>
    </font>
    <font>
      <b/>
      <sz val="11"/>
      <color indexed="10"/>
      <name val="ＭＳ ゴシック"/>
      <family val="3"/>
    </font>
    <font>
      <sz val="11"/>
      <name val="HG丸ｺﾞｼｯｸM-PRO"/>
      <family val="3"/>
    </font>
    <font>
      <b/>
      <sz val="12"/>
      <color indexed="10"/>
      <name val="ＭＳ Ｐゴシック"/>
      <family val="3"/>
    </font>
    <font>
      <sz val="22"/>
      <name val="ＭＳ Ｐゴシック"/>
      <family val="3"/>
    </font>
    <font>
      <sz val="12"/>
      <name val="ＭＳ Ｐゴシック"/>
      <family val="3"/>
    </font>
    <font>
      <b/>
      <sz val="14"/>
      <color indexed="10"/>
      <name val="ＭＳ Ｐゴシック"/>
      <family val="3"/>
    </font>
    <font>
      <b/>
      <sz val="11"/>
      <color indexed="10"/>
      <name val="HG丸ｺﾞｼｯｸM-PRO"/>
      <family val="3"/>
    </font>
    <font>
      <b/>
      <sz val="16"/>
      <color indexed="12"/>
      <name val="ＭＳ Ｐゴシック"/>
      <family val="3"/>
    </font>
    <font>
      <sz val="11"/>
      <color indexed="10"/>
      <name val="ＭＳ Ｐゴシック"/>
      <family val="3"/>
    </font>
    <font>
      <sz val="18"/>
      <name val="ＭＳ Ｐゴシック"/>
      <family val="3"/>
    </font>
    <font>
      <sz val="11"/>
      <color indexed="12"/>
      <name val="ＭＳ Ｐゴシック"/>
      <family val="3"/>
    </font>
    <font>
      <b/>
      <sz val="16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 style="medium"/>
      <top style="thin"/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121">
    <xf numFmtId="0" fontId="0" fillId="0" borderId="0" xfId="0" applyAlignment="1">
      <alignment vertical="center"/>
    </xf>
    <xf numFmtId="0" fontId="0" fillId="0" borderId="10" xfId="0" applyFill="1" applyBorder="1" applyAlignment="1" applyProtection="1">
      <alignment vertical="center"/>
      <protection/>
    </xf>
    <xf numFmtId="0" fontId="3" fillId="33" borderId="11" xfId="0" applyFont="1" applyFill="1" applyBorder="1" applyAlignment="1" applyProtection="1">
      <alignment horizontal="center" vertical="center" shrinkToFit="1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33" borderId="0" xfId="0" applyFill="1" applyAlignment="1">
      <alignment vertical="center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vertical="center" shrinkToFit="1"/>
      <protection locked="0"/>
    </xf>
    <xf numFmtId="0" fontId="0" fillId="0" borderId="13" xfId="0" applyBorder="1" applyAlignment="1" applyProtection="1">
      <alignment vertical="center" shrinkToFit="1"/>
      <protection locked="0"/>
    </xf>
    <xf numFmtId="0" fontId="0" fillId="0" borderId="14" xfId="0" applyBorder="1" applyAlignment="1" applyProtection="1">
      <alignment vertical="center" shrinkToFit="1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vertical="center" shrinkToFit="1"/>
      <protection locked="0"/>
    </xf>
    <xf numFmtId="0" fontId="0" fillId="33" borderId="0" xfId="0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 applyProtection="1">
      <alignment vertical="center" shrinkToFit="1"/>
      <protection locked="0"/>
    </xf>
    <xf numFmtId="0" fontId="0" fillId="33" borderId="0" xfId="0" applyFill="1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vertical="center" shrinkToFit="1"/>
      <protection locked="0"/>
    </xf>
    <xf numFmtId="0" fontId="0" fillId="0" borderId="17" xfId="0" applyBorder="1" applyAlignment="1" applyProtection="1">
      <alignment vertical="center" shrinkToFit="1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vertical="center" shrinkToFit="1"/>
      <protection locked="0"/>
    </xf>
    <xf numFmtId="0" fontId="0" fillId="0" borderId="19" xfId="0" applyBorder="1" applyAlignment="1" applyProtection="1">
      <alignment vertical="center" shrinkToFit="1"/>
      <protection locked="0"/>
    </xf>
    <xf numFmtId="0" fontId="0" fillId="0" borderId="20" xfId="0" applyBorder="1" applyAlignment="1" applyProtection="1">
      <alignment vertical="center" shrinkToFit="1"/>
      <protection locked="0"/>
    </xf>
    <xf numFmtId="0" fontId="0" fillId="0" borderId="21" xfId="0" applyBorder="1" applyAlignment="1" applyProtection="1">
      <alignment vertical="center" shrinkToFit="1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vertical="center" shrinkToFit="1"/>
      <protection locked="0"/>
    </xf>
    <xf numFmtId="0" fontId="0" fillId="0" borderId="23" xfId="0" applyBorder="1" applyAlignment="1" applyProtection="1">
      <alignment vertical="center" shrinkToFit="1"/>
      <protection locked="0"/>
    </xf>
    <xf numFmtId="0" fontId="0" fillId="0" borderId="24" xfId="0" applyBorder="1" applyAlignment="1" applyProtection="1">
      <alignment vertical="center" shrinkToFit="1"/>
      <protection locked="0"/>
    </xf>
    <xf numFmtId="0" fontId="0" fillId="0" borderId="25" xfId="0" applyBorder="1" applyAlignment="1" applyProtection="1">
      <alignment vertical="center" shrinkToFit="1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vertical="center" shrinkToFit="1"/>
      <protection locked="0"/>
    </xf>
    <xf numFmtId="0" fontId="0" fillId="0" borderId="27" xfId="0" applyBorder="1" applyAlignment="1" applyProtection="1">
      <alignment vertical="center" shrinkToFit="1"/>
      <protection locked="0"/>
    </xf>
    <xf numFmtId="0" fontId="0" fillId="0" borderId="28" xfId="0" applyBorder="1" applyAlignment="1" applyProtection="1">
      <alignment vertical="center" shrinkToFit="1"/>
      <protection locked="0"/>
    </xf>
    <xf numFmtId="0" fontId="0" fillId="0" borderId="29" xfId="0" applyBorder="1" applyAlignment="1" applyProtection="1">
      <alignment vertical="center" shrinkToFit="1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vertical="center" shrinkToFit="1"/>
      <protection locked="0"/>
    </xf>
    <xf numFmtId="0" fontId="0" fillId="0" borderId="31" xfId="0" applyBorder="1" applyAlignment="1" applyProtection="1">
      <alignment vertical="center" shrinkToFit="1"/>
      <protection locked="0"/>
    </xf>
    <xf numFmtId="0" fontId="6" fillId="0" borderId="0" xfId="0" applyFont="1" applyAlignment="1">
      <alignment vertical="center" shrinkToFit="1"/>
    </xf>
    <xf numFmtId="0" fontId="0" fillId="0" borderId="32" xfId="0" applyBorder="1" applyAlignment="1" applyProtection="1">
      <alignment vertical="center" shrinkToFit="1"/>
      <protection locked="0"/>
    </xf>
    <xf numFmtId="0" fontId="0" fillId="0" borderId="33" xfId="0" applyBorder="1" applyAlignment="1" applyProtection="1">
      <alignment vertical="center" shrinkToFit="1"/>
      <protection locked="0"/>
    </xf>
    <xf numFmtId="0" fontId="0" fillId="0" borderId="34" xfId="0" applyBorder="1" applyAlignment="1" applyProtection="1">
      <alignment vertical="center" shrinkToFit="1"/>
      <protection locked="0"/>
    </xf>
    <xf numFmtId="0" fontId="0" fillId="0" borderId="35" xfId="0" applyBorder="1" applyAlignment="1" applyProtection="1">
      <alignment vertical="center" shrinkToFit="1"/>
      <protection locked="0"/>
    </xf>
    <xf numFmtId="0" fontId="6" fillId="0" borderId="0" xfId="0" applyFont="1" applyAlignment="1">
      <alignment horizontal="center" vertical="center" shrinkToFit="1"/>
    </xf>
    <xf numFmtId="0" fontId="0" fillId="34" borderId="0" xfId="0" applyFill="1" applyAlignment="1">
      <alignment vertical="center"/>
    </xf>
    <xf numFmtId="181" fontId="0" fillId="0" borderId="18" xfId="0" applyNumberFormat="1" applyFill="1" applyBorder="1" applyAlignment="1" applyProtection="1">
      <alignment horizontal="center" vertical="center"/>
      <protection locked="0"/>
    </xf>
    <xf numFmtId="181" fontId="0" fillId="0" borderId="22" xfId="0" applyNumberFormat="1" applyFill="1" applyBorder="1" applyAlignment="1" applyProtection="1">
      <alignment horizontal="center" vertical="center"/>
      <protection locked="0"/>
    </xf>
    <xf numFmtId="181" fontId="0" fillId="0" borderId="26" xfId="0" applyNumberFormat="1" applyFill="1" applyBorder="1" applyAlignment="1" applyProtection="1">
      <alignment horizontal="center" vertical="center"/>
      <protection locked="0"/>
    </xf>
    <xf numFmtId="181" fontId="0" fillId="0" borderId="30" xfId="0" applyNumberFormat="1" applyFill="1" applyBorder="1" applyAlignment="1" applyProtection="1">
      <alignment horizontal="center" vertical="center"/>
      <protection locked="0"/>
    </xf>
    <xf numFmtId="181" fontId="0" fillId="0" borderId="11" xfId="0" applyNumberFormat="1" applyFill="1" applyBorder="1" applyAlignment="1" applyProtection="1">
      <alignment horizontal="center" vertical="center"/>
      <protection locked="0"/>
    </xf>
    <xf numFmtId="181" fontId="0" fillId="0" borderId="14" xfId="0" applyNumberFormat="1" applyFill="1" applyBorder="1" applyAlignment="1" applyProtection="1">
      <alignment horizontal="center" vertical="center"/>
      <protection locked="0"/>
    </xf>
    <xf numFmtId="0" fontId="0" fillId="33" borderId="0" xfId="0" applyFill="1" applyAlignment="1">
      <alignment vertical="center" shrinkToFit="1"/>
    </xf>
    <xf numFmtId="0" fontId="0" fillId="0" borderId="36" xfId="0" applyFill="1" applyBorder="1" applyAlignment="1" applyProtection="1">
      <alignment vertical="center"/>
      <protection locked="0"/>
    </xf>
    <xf numFmtId="0" fontId="4" fillId="0" borderId="37" xfId="0" applyFont="1" applyFill="1" applyBorder="1" applyAlignment="1" applyProtection="1">
      <alignment vertical="center"/>
      <protection/>
    </xf>
    <xf numFmtId="181" fontId="0" fillId="33" borderId="0" xfId="0" applyNumberFormat="1" applyFill="1" applyBorder="1" applyAlignment="1" applyProtection="1">
      <alignment horizontal="center" vertical="center"/>
      <protection locked="0"/>
    </xf>
    <xf numFmtId="0" fontId="0" fillId="33" borderId="0" xfId="0" applyFill="1" applyAlignment="1" applyProtection="1">
      <alignment vertical="center"/>
      <protection locked="0"/>
    </xf>
    <xf numFmtId="181" fontId="0" fillId="33" borderId="0" xfId="0" applyNumberFormat="1" applyFill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7" fillId="33" borderId="0" xfId="0" applyFont="1" applyFill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0" fillId="33" borderId="0" xfId="0" applyFill="1" applyAlignment="1" applyProtection="1">
      <alignment vertical="center"/>
      <protection/>
    </xf>
    <xf numFmtId="0" fontId="0" fillId="0" borderId="38" xfId="0" applyFill="1" applyBorder="1" applyAlignment="1" applyProtection="1">
      <alignment vertical="center"/>
      <protection/>
    </xf>
    <xf numFmtId="0" fontId="0" fillId="0" borderId="39" xfId="0" applyBorder="1" applyAlignment="1" applyProtection="1">
      <alignment horizontal="center" vertical="center"/>
      <protection/>
    </xf>
    <xf numFmtId="0" fontId="0" fillId="0" borderId="40" xfId="0" applyBorder="1" applyAlignment="1" applyProtection="1">
      <alignment horizontal="center" vertical="center"/>
      <protection/>
    </xf>
    <xf numFmtId="0" fontId="3" fillId="33" borderId="41" xfId="0" applyFont="1" applyFill="1" applyBorder="1" applyAlignment="1" applyProtection="1">
      <alignment vertical="center" shrinkToFit="1"/>
      <protection/>
    </xf>
    <xf numFmtId="0" fontId="3" fillId="33" borderId="32" xfId="0" applyFont="1" applyFill="1" applyBorder="1" applyAlignment="1" applyProtection="1">
      <alignment horizontal="center" vertical="center" shrinkToFit="1"/>
      <protection/>
    </xf>
    <xf numFmtId="0" fontId="3" fillId="33" borderId="34" xfId="0" applyFont="1" applyFill="1" applyBorder="1" applyAlignment="1" applyProtection="1">
      <alignment horizontal="center" vertical="center" shrinkToFit="1"/>
      <protection/>
    </xf>
    <xf numFmtId="0" fontId="9" fillId="33" borderId="11" xfId="0" applyFont="1" applyFill="1" applyBorder="1" applyAlignment="1" applyProtection="1">
      <alignment horizontal="center" vertical="center" shrinkToFit="1"/>
      <protection/>
    </xf>
    <xf numFmtId="0" fontId="3" fillId="33" borderId="13" xfId="0" applyFont="1" applyFill="1" applyBorder="1" applyAlignment="1" applyProtection="1">
      <alignment vertical="center" shrinkToFit="1"/>
      <protection/>
    </xf>
    <xf numFmtId="0" fontId="3" fillId="33" borderId="32" xfId="0" applyFont="1" applyFill="1" applyBorder="1" applyAlignment="1" applyProtection="1">
      <alignment vertical="center" shrinkToFit="1"/>
      <protection/>
    </xf>
    <xf numFmtId="0" fontId="3" fillId="33" borderId="34" xfId="0" applyFont="1" applyFill="1" applyBorder="1" applyAlignment="1" applyProtection="1">
      <alignment vertical="center" shrinkToFit="1"/>
      <protection/>
    </xf>
    <xf numFmtId="0" fontId="3" fillId="33" borderId="11" xfId="0" applyFont="1" applyFill="1" applyBorder="1" applyAlignment="1" applyProtection="1">
      <alignment vertical="center" shrinkToFit="1"/>
      <protection/>
    </xf>
    <xf numFmtId="0" fontId="0" fillId="0" borderId="42" xfId="0" applyBorder="1" applyAlignment="1" applyProtection="1">
      <alignment horizontal="center" vertical="center"/>
      <protection/>
    </xf>
    <xf numFmtId="0" fontId="6" fillId="35" borderId="0" xfId="0" applyFont="1" applyFill="1" applyAlignment="1" applyProtection="1">
      <alignment vertical="center" shrinkToFit="1"/>
      <protection/>
    </xf>
    <xf numFmtId="0" fontId="0" fillId="35" borderId="0" xfId="0" applyFill="1" applyAlignment="1" applyProtection="1">
      <alignment vertical="center" shrinkToFit="1"/>
      <protection/>
    </xf>
    <xf numFmtId="0" fontId="0" fillId="36" borderId="0" xfId="0" applyFill="1" applyAlignment="1" applyProtection="1">
      <alignment vertical="center"/>
      <protection/>
    </xf>
    <xf numFmtId="0" fontId="0" fillId="0" borderId="43" xfId="0" applyBorder="1" applyAlignment="1" applyProtection="1">
      <alignment horizontal="center" vertical="center"/>
      <protection/>
    </xf>
    <xf numFmtId="0" fontId="0" fillId="0" borderId="44" xfId="0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 horizontal="center" vertical="center"/>
      <protection/>
    </xf>
    <xf numFmtId="0" fontId="0" fillId="0" borderId="41" xfId="0" applyBorder="1" applyAlignment="1" applyProtection="1">
      <alignment horizontal="center" vertical="center"/>
      <protection/>
    </xf>
    <xf numFmtId="0" fontId="0" fillId="0" borderId="46" xfId="0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vertical="center" shrinkToFit="1"/>
      <protection locked="0"/>
    </xf>
    <xf numFmtId="0" fontId="5" fillId="33" borderId="0" xfId="0" applyFont="1" applyFill="1" applyAlignment="1" applyProtection="1">
      <alignment vertical="center"/>
      <protection/>
    </xf>
    <xf numFmtId="0" fontId="17" fillId="33" borderId="0" xfId="0" applyFont="1" applyFill="1" applyAlignment="1" applyProtection="1">
      <alignment vertical="center"/>
      <protection/>
    </xf>
    <xf numFmtId="0" fontId="11" fillId="33" borderId="0" xfId="0" applyFont="1" applyFill="1" applyAlignment="1" applyProtection="1">
      <alignment vertical="center"/>
      <protection/>
    </xf>
    <xf numFmtId="0" fontId="14" fillId="33" borderId="0" xfId="0" applyFont="1" applyFill="1" applyAlignment="1" applyProtection="1">
      <alignment vertical="center"/>
      <protection/>
    </xf>
    <xf numFmtId="0" fontId="13" fillId="33" borderId="0" xfId="0" applyFont="1" applyFill="1" applyAlignment="1" applyProtection="1">
      <alignment vertical="center"/>
      <protection/>
    </xf>
    <xf numFmtId="0" fontId="10" fillId="33" borderId="0" xfId="0" applyFont="1" applyFill="1" applyBorder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8" fillId="33" borderId="0" xfId="0" applyFont="1" applyFill="1" applyAlignment="1" applyProtection="1">
      <alignment vertical="center"/>
      <protection/>
    </xf>
    <xf numFmtId="0" fontId="0" fillId="33" borderId="0" xfId="0" applyFill="1" applyAlignment="1" applyProtection="1">
      <alignment vertical="center"/>
      <protection/>
    </xf>
    <xf numFmtId="0" fontId="15" fillId="33" borderId="0" xfId="0" applyFont="1" applyFill="1" applyAlignment="1" applyProtection="1">
      <alignment vertical="center"/>
      <protection/>
    </xf>
    <xf numFmtId="0" fontId="0" fillId="34" borderId="0" xfId="0" applyFill="1" applyBorder="1" applyAlignment="1" applyProtection="1">
      <alignment vertical="center"/>
      <protection locked="0"/>
    </xf>
    <xf numFmtId="0" fontId="0" fillId="34" borderId="0" xfId="0" applyFill="1" applyAlignment="1" applyProtection="1">
      <alignment vertical="center"/>
      <protection locked="0"/>
    </xf>
    <xf numFmtId="0" fontId="9" fillId="33" borderId="0" xfId="0" applyFont="1" applyFill="1" applyAlignment="1" applyProtection="1">
      <alignment vertical="center"/>
      <protection/>
    </xf>
    <xf numFmtId="0" fontId="0" fillId="37" borderId="0" xfId="0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41" xfId="0" applyFill="1" applyBorder="1" applyAlignment="1" applyProtection="1">
      <alignment horizontal="center" vertical="center"/>
      <protection/>
    </xf>
    <xf numFmtId="0" fontId="0" fillId="0" borderId="32" xfId="0" applyFill="1" applyBorder="1" applyAlignment="1" applyProtection="1">
      <alignment vertical="center" shrinkToFit="1"/>
      <protection locked="0"/>
    </xf>
    <xf numFmtId="0" fontId="0" fillId="0" borderId="34" xfId="0" applyFill="1" applyBorder="1" applyAlignment="1" applyProtection="1">
      <alignment vertical="center" shrinkToFit="1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 vertical="center" shrinkToFit="1"/>
      <protection locked="0"/>
    </xf>
    <xf numFmtId="0" fontId="0" fillId="0" borderId="46" xfId="0" applyFill="1" applyBorder="1" applyAlignment="1" applyProtection="1">
      <alignment horizontal="center" vertical="center"/>
      <protection/>
    </xf>
    <xf numFmtId="0" fontId="0" fillId="0" borderId="33" xfId="0" applyFill="1" applyBorder="1" applyAlignment="1" applyProtection="1">
      <alignment vertical="center" shrinkToFit="1"/>
      <protection locked="0"/>
    </xf>
    <xf numFmtId="0" fontId="0" fillId="0" borderId="35" xfId="0" applyFill="1" applyBorder="1" applyAlignment="1" applyProtection="1">
      <alignment vertical="center" shrinkToFit="1"/>
      <protection locked="0"/>
    </xf>
    <xf numFmtId="0" fontId="0" fillId="0" borderId="14" xfId="0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vertical="center" shrinkToFit="1"/>
      <protection locked="0"/>
    </xf>
    <xf numFmtId="0" fontId="0" fillId="0" borderId="15" xfId="0" applyFill="1" applyBorder="1" applyAlignment="1" applyProtection="1">
      <alignment vertical="center" shrinkToFit="1"/>
      <protection locked="0"/>
    </xf>
    <xf numFmtId="0" fontId="0" fillId="19" borderId="0" xfId="0" applyFont="1" applyFill="1" applyAlignment="1">
      <alignment vertical="center"/>
    </xf>
    <xf numFmtId="0" fontId="54" fillId="0" borderId="0" xfId="0" applyFont="1" applyAlignment="1">
      <alignment vertical="center"/>
    </xf>
    <xf numFmtId="0" fontId="16" fillId="33" borderId="0" xfId="0" applyFont="1" applyFill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 horizontal="center" vertical="center"/>
      <protection/>
    </xf>
    <xf numFmtId="14" fontId="0" fillId="33" borderId="0" xfId="0" applyNumberFormat="1" applyFill="1" applyAlignment="1" applyProtection="1" quotePrefix="1">
      <alignment vertical="center"/>
      <protection/>
    </xf>
    <xf numFmtId="14" fontId="0" fillId="33" borderId="0" xfId="0" applyNumberFormat="1" applyFill="1" applyAlignment="1" applyProtection="1">
      <alignment vertical="center"/>
      <protection/>
    </xf>
    <xf numFmtId="0" fontId="18" fillId="33" borderId="0" xfId="0" applyFont="1" applyFill="1" applyBorder="1" applyAlignment="1" applyProtection="1">
      <alignment horizontal="left" vertical="center" wrapText="1"/>
      <protection/>
    </xf>
    <xf numFmtId="0" fontId="0" fillId="0" borderId="36" xfId="0" applyFill="1" applyBorder="1" applyAlignment="1" applyProtection="1">
      <alignment horizontal="center" vertical="center"/>
      <protection locked="0"/>
    </xf>
    <xf numFmtId="0" fontId="0" fillId="34" borderId="36" xfId="0" applyFill="1" applyBorder="1" applyAlignment="1">
      <alignment horizontal="center" vertical="center"/>
    </xf>
    <xf numFmtId="0" fontId="0" fillId="0" borderId="37" xfId="0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38" xfId="0" applyFill="1" applyBorder="1" applyAlignment="1" applyProtection="1">
      <alignment vertical="center"/>
      <protection locked="0"/>
    </xf>
    <xf numFmtId="0" fontId="2" fillId="34" borderId="0" xfId="0" applyFont="1" applyFill="1" applyAlignment="1">
      <alignment horizontal="center" vertical="center"/>
    </xf>
    <xf numFmtId="0" fontId="0" fillId="0" borderId="47" xfId="0" applyBorder="1" applyAlignment="1" applyProtection="1">
      <alignment horizontal="center" vertical="center"/>
      <protection/>
    </xf>
    <xf numFmtId="0" fontId="0" fillId="0" borderId="48" xfId="0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9">
    <dxf>
      <font>
        <b/>
        <i val="0"/>
        <color indexed="10"/>
      </font>
      <fill>
        <patternFill>
          <bgColor indexed="15"/>
        </patternFill>
      </fill>
    </dxf>
    <dxf>
      <font>
        <b/>
        <i val="0"/>
        <color indexed="10"/>
      </font>
      <fill>
        <patternFill>
          <bgColor indexed="15"/>
        </patternFill>
      </fill>
    </dxf>
    <dxf>
      <font>
        <b/>
        <i val="0"/>
        <color indexed="10"/>
      </font>
      <fill>
        <patternFill>
          <bgColor indexed="15"/>
        </patternFill>
      </fill>
    </dxf>
    <dxf>
      <font>
        <b/>
        <i val="0"/>
        <color indexed="10"/>
      </font>
      <fill>
        <patternFill>
          <bgColor indexed="15"/>
        </patternFill>
      </fill>
    </dxf>
    <dxf>
      <font>
        <b/>
        <i val="0"/>
        <color indexed="10"/>
      </font>
      <fill>
        <patternFill>
          <bgColor indexed="15"/>
        </patternFill>
      </fill>
    </dxf>
    <dxf>
      <font>
        <b/>
        <i val="0"/>
        <color indexed="10"/>
      </font>
      <fill>
        <patternFill>
          <bgColor indexed="15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  <border/>
    </dxf>
    <dxf>
      <font>
        <b/>
        <i val="0"/>
        <color rgb="FFFF0000"/>
      </font>
      <fill>
        <patternFill>
          <bgColor rgb="FF00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7.emf" /><Relationship Id="rId3" Type="http://schemas.openxmlformats.org/officeDocument/2006/relationships/image" Target="../media/image19.emf" /><Relationship Id="rId4" Type="http://schemas.openxmlformats.org/officeDocument/2006/relationships/image" Target="../media/image4.emf" /><Relationship Id="rId5" Type="http://schemas.openxmlformats.org/officeDocument/2006/relationships/image" Target="../media/image1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6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Relationship Id="rId2" Type="http://schemas.openxmlformats.org/officeDocument/2006/relationships/image" Target="../media/image17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8.emf" /><Relationship Id="rId2" Type="http://schemas.openxmlformats.org/officeDocument/2006/relationships/image" Target="../media/image10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Relationship Id="rId2" Type="http://schemas.openxmlformats.org/officeDocument/2006/relationships/image" Target="../media/image1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Relationship Id="rId2" Type="http://schemas.openxmlformats.org/officeDocument/2006/relationships/image" Target="../media/image15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495300</xdr:colOff>
      <xdr:row>17</xdr:row>
      <xdr:rowOff>19050</xdr:rowOff>
    </xdr:from>
    <xdr:to>
      <xdr:col>8</xdr:col>
      <xdr:colOff>66675</xdr:colOff>
      <xdr:row>18</xdr:row>
      <xdr:rowOff>104775</xdr:rowOff>
    </xdr:to>
    <xdr:sp>
      <xdr:nvSpPr>
        <xdr:cNvPr id="1" name="AutoShape 17"/>
        <xdr:cNvSpPr>
          <a:spLocks/>
        </xdr:cNvSpPr>
      </xdr:nvSpPr>
      <xdr:spPr>
        <a:xfrm>
          <a:off x="5295900" y="3219450"/>
          <a:ext cx="257175" cy="26670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699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0000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</xdr:col>
      <xdr:colOff>209550</xdr:colOff>
      <xdr:row>4</xdr:row>
      <xdr:rowOff>152400</xdr:rowOff>
    </xdr:from>
    <xdr:to>
      <xdr:col>7</xdr:col>
      <xdr:colOff>457200</xdr:colOff>
      <xdr:row>7</xdr:row>
      <xdr:rowOff>66675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942975"/>
          <a:ext cx="43624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12</xdr:row>
      <xdr:rowOff>28575</xdr:rowOff>
    </xdr:from>
    <xdr:to>
      <xdr:col>5</xdr:col>
      <xdr:colOff>619125</xdr:colOff>
      <xdr:row>14</xdr:row>
      <xdr:rowOff>123825</xdr:rowOff>
    </xdr:to>
    <xdr:pic>
      <xdr:nvPicPr>
        <xdr:cNvPr id="3" name="CommandButton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0" y="2343150"/>
          <a:ext cx="12858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16</xdr:row>
      <xdr:rowOff>114300</xdr:rowOff>
    </xdr:from>
    <xdr:to>
      <xdr:col>5</xdr:col>
      <xdr:colOff>619125</xdr:colOff>
      <xdr:row>19</xdr:row>
      <xdr:rowOff>28575</xdr:rowOff>
    </xdr:to>
    <xdr:pic>
      <xdr:nvPicPr>
        <xdr:cNvPr id="4" name="CommandButton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0" y="3133725"/>
          <a:ext cx="12858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</xdr:colOff>
      <xdr:row>12</xdr:row>
      <xdr:rowOff>28575</xdr:rowOff>
    </xdr:from>
    <xdr:to>
      <xdr:col>8</xdr:col>
      <xdr:colOff>619125</xdr:colOff>
      <xdr:row>14</xdr:row>
      <xdr:rowOff>123825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9650" y="2343150"/>
          <a:ext cx="12858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12</xdr:row>
      <xdr:rowOff>28575</xdr:rowOff>
    </xdr:from>
    <xdr:to>
      <xdr:col>2</xdr:col>
      <xdr:colOff>657225</xdr:colOff>
      <xdr:row>14</xdr:row>
      <xdr:rowOff>123825</xdr:rowOff>
    </xdr:to>
    <xdr:pic>
      <xdr:nvPicPr>
        <xdr:cNvPr id="6" name="CommandButton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2950" y="2343150"/>
          <a:ext cx="12858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16</xdr:row>
      <xdr:rowOff>114300</xdr:rowOff>
    </xdr:from>
    <xdr:to>
      <xdr:col>2</xdr:col>
      <xdr:colOff>657225</xdr:colOff>
      <xdr:row>19</xdr:row>
      <xdr:rowOff>28575</xdr:rowOff>
    </xdr:to>
    <xdr:pic>
      <xdr:nvPicPr>
        <xdr:cNvPr id="7" name="CommandButton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2950" y="3133725"/>
          <a:ext cx="12858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16</xdr:row>
      <xdr:rowOff>114300</xdr:rowOff>
    </xdr:from>
    <xdr:to>
      <xdr:col>8</xdr:col>
      <xdr:colOff>628650</xdr:colOff>
      <xdr:row>19</xdr:row>
      <xdr:rowOff>28575</xdr:rowOff>
    </xdr:to>
    <xdr:pic>
      <xdr:nvPicPr>
        <xdr:cNvPr id="8" name="CommandButton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3133725"/>
          <a:ext cx="12858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285750</xdr:colOff>
      <xdr:row>0</xdr:row>
      <xdr:rowOff>19050</xdr:rowOff>
    </xdr:from>
    <xdr:to>
      <xdr:col>0</xdr:col>
      <xdr:colOff>504825</xdr:colOff>
      <xdr:row>1</xdr:row>
      <xdr:rowOff>19050</xdr:rowOff>
    </xdr:to>
    <xdr:pic>
      <xdr:nvPicPr>
        <xdr:cNvPr id="9" name="CommandButton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5750" y="19050"/>
          <a:ext cx="2190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</xdr:colOff>
      <xdr:row>0</xdr:row>
      <xdr:rowOff>66675</xdr:rowOff>
    </xdr:from>
    <xdr:to>
      <xdr:col>8</xdr:col>
      <xdr:colOff>114300</xdr:colOff>
      <xdr:row>1</xdr:row>
      <xdr:rowOff>161925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66675"/>
          <a:ext cx="14097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1028700</xdr:colOff>
      <xdr:row>0</xdr:row>
      <xdr:rowOff>38100</xdr:rowOff>
    </xdr:from>
    <xdr:to>
      <xdr:col>8</xdr:col>
      <xdr:colOff>638175</xdr:colOff>
      <xdr:row>1</xdr:row>
      <xdr:rowOff>133350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38100"/>
          <a:ext cx="14097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285750</xdr:colOff>
      <xdr:row>0</xdr:row>
      <xdr:rowOff>9525</xdr:rowOff>
    </xdr:from>
    <xdr:to>
      <xdr:col>6</xdr:col>
      <xdr:colOff>457200</xdr:colOff>
      <xdr:row>1</xdr:row>
      <xdr:rowOff>47625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95600" y="9525"/>
          <a:ext cx="1371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1028700</xdr:colOff>
      <xdr:row>0</xdr:row>
      <xdr:rowOff>38100</xdr:rowOff>
    </xdr:from>
    <xdr:to>
      <xdr:col>8</xdr:col>
      <xdr:colOff>638175</xdr:colOff>
      <xdr:row>1</xdr:row>
      <xdr:rowOff>133350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38100"/>
          <a:ext cx="14097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628650</xdr:colOff>
      <xdr:row>0</xdr:row>
      <xdr:rowOff>0</xdr:rowOff>
    </xdr:from>
    <xdr:to>
      <xdr:col>6</xdr:col>
      <xdr:colOff>800100</xdr:colOff>
      <xdr:row>1</xdr:row>
      <xdr:rowOff>38100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0"/>
          <a:ext cx="1371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1028700</xdr:colOff>
      <xdr:row>0</xdr:row>
      <xdr:rowOff>38100</xdr:rowOff>
    </xdr:from>
    <xdr:to>
      <xdr:col>8</xdr:col>
      <xdr:colOff>638175</xdr:colOff>
      <xdr:row>1</xdr:row>
      <xdr:rowOff>133350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38100"/>
          <a:ext cx="14097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571500</xdr:colOff>
      <xdr:row>0</xdr:row>
      <xdr:rowOff>0</xdr:rowOff>
    </xdr:from>
    <xdr:to>
      <xdr:col>6</xdr:col>
      <xdr:colOff>742950</xdr:colOff>
      <xdr:row>1</xdr:row>
      <xdr:rowOff>38100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81350" y="0"/>
          <a:ext cx="1371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1028700</xdr:colOff>
      <xdr:row>0</xdr:row>
      <xdr:rowOff>38100</xdr:rowOff>
    </xdr:from>
    <xdr:to>
      <xdr:col>8</xdr:col>
      <xdr:colOff>638175</xdr:colOff>
      <xdr:row>1</xdr:row>
      <xdr:rowOff>133350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38100"/>
          <a:ext cx="14097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619125</xdr:colOff>
      <xdr:row>0</xdr:row>
      <xdr:rowOff>0</xdr:rowOff>
    </xdr:from>
    <xdr:to>
      <xdr:col>6</xdr:col>
      <xdr:colOff>790575</xdr:colOff>
      <xdr:row>1</xdr:row>
      <xdr:rowOff>38100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28975" y="0"/>
          <a:ext cx="1371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1028700</xdr:colOff>
      <xdr:row>0</xdr:row>
      <xdr:rowOff>38100</xdr:rowOff>
    </xdr:from>
    <xdr:to>
      <xdr:col>8</xdr:col>
      <xdr:colOff>638175</xdr:colOff>
      <xdr:row>1</xdr:row>
      <xdr:rowOff>133350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38100"/>
          <a:ext cx="14097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466725</xdr:colOff>
      <xdr:row>0</xdr:row>
      <xdr:rowOff>9525</xdr:rowOff>
    </xdr:from>
    <xdr:to>
      <xdr:col>6</xdr:col>
      <xdr:colOff>638175</xdr:colOff>
      <xdr:row>1</xdr:row>
      <xdr:rowOff>47625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76575" y="9525"/>
          <a:ext cx="1371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1028700</xdr:colOff>
      <xdr:row>0</xdr:row>
      <xdr:rowOff>38100</xdr:rowOff>
    </xdr:from>
    <xdr:to>
      <xdr:col>8</xdr:col>
      <xdr:colOff>638175</xdr:colOff>
      <xdr:row>1</xdr:row>
      <xdr:rowOff>133350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38100"/>
          <a:ext cx="14097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647700</xdr:colOff>
      <xdr:row>0</xdr:row>
      <xdr:rowOff>0</xdr:rowOff>
    </xdr:from>
    <xdr:to>
      <xdr:col>6</xdr:col>
      <xdr:colOff>819150</xdr:colOff>
      <xdr:row>1</xdr:row>
      <xdr:rowOff>38100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57550" y="0"/>
          <a:ext cx="1371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</xdr:colOff>
      <xdr:row>10</xdr:row>
      <xdr:rowOff>114300</xdr:rowOff>
    </xdr:from>
    <xdr:to>
      <xdr:col>3</xdr:col>
      <xdr:colOff>819150</xdr:colOff>
      <xdr:row>12</xdr:row>
      <xdr:rowOff>152400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1828800"/>
          <a:ext cx="18097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48"/>
  </sheetPr>
  <dimension ref="A1:J29"/>
  <sheetViews>
    <sheetView tabSelected="1" zoomScalePageLayoutView="0" workbookViewId="0" topLeftCell="A1">
      <selection activeCell="K7" sqref="K7"/>
    </sheetView>
  </sheetViews>
  <sheetFormatPr defaultColWidth="9.00390625" defaultRowHeight="13.5"/>
  <cols>
    <col min="1" max="16384" width="9.00390625" style="58" customWidth="1"/>
  </cols>
  <sheetData>
    <row r="1" spans="1:9" ht="21">
      <c r="A1" s="108" t="s">
        <v>2653</v>
      </c>
      <c r="B1" s="108"/>
      <c r="C1" s="108"/>
      <c r="D1" s="108"/>
      <c r="E1" s="108"/>
      <c r="F1" s="108"/>
      <c r="G1" s="108"/>
      <c r="H1" s="108"/>
      <c r="I1" s="108"/>
    </row>
    <row r="2" spans="4:9" ht="13.5">
      <c r="D2" s="58" t="s">
        <v>353</v>
      </c>
      <c r="E2" s="111" t="s">
        <v>2655</v>
      </c>
      <c r="F2" s="111"/>
      <c r="G2" s="58" t="s">
        <v>352</v>
      </c>
      <c r="H2" s="110" t="s">
        <v>2654</v>
      </c>
      <c r="I2" s="111"/>
    </row>
    <row r="3" ht="14.25">
      <c r="C3" s="80" t="s">
        <v>17</v>
      </c>
    </row>
    <row r="4" ht="13.5">
      <c r="C4" s="81" t="s">
        <v>299</v>
      </c>
    </row>
    <row r="6" ht="14.25">
      <c r="E6" s="82"/>
    </row>
    <row r="7" ht="13.5">
      <c r="I7" s="58" t="str">
        <f>'基本データ'!K2</f>
        <v>未入力</v>
      </c>
    </row>
    <row r="9" spans="2:6" ht="18.75" customHeight="1">
      <c r="B9" s="83" t="s">
        <v>19</v>
      </c>
      <c r="C9" s="84" t="s">
        <v>452</v>
      </c>
      <c r="E9" s="85"/>
      <c r="F9" s="86"/>
    </row>
    <row r="10" spans="5:6" ht="13.5" customHeight="1">
      <c r="E10" s="85"/>
      <c r="F10" s="86"/>
    </row>
    <row r="11" spans="2:10" ht="18.75" customHeight="1">
      <c r="B11" s="83"/>
      <c r="E11" s="83"/>
      <c r="F11" s="83"/>
      <c r="H11" s="83"/>
      <c r="I11" s="83"/>
      <c r="J11" s="83"/>
    </row>
    <row r="12" ht="14.25">
      <c r="H12" s="92"/>
    </row>
    <row r="13" spans="4:9" ht="14.25">
      <c r="D13" s="87"/>
      <c r="E13" s="87"/>
      <c r="F13" s="87"/>
      <c r="G13" s="87"/>
      <c r="H13" s="87"/>
      <c r="I13" s="87"/>
    </row>
    <row r="14" spans="4:9" ht="14.25">
      <c r="D14" s="87"/>
      <c r="E14" s="87"/>
      <c r="F14" s="87"/>
      <c r="G14" s="87"/>
      <c r="H14" s="87"/>
      <c r="I14" s="87"/>
    </row>
    <row r="15" spans="4:10" ht="13.5">
      <c r="D15" s="58" t="str">
        <f>'単A'!S1</f>
        <v>０人</v>
      </c>
      <c r="G15" s="58" t="str">
        <f>'単B'!S1</f>
        <v>０人</v>
      </c>
      <c r="J15" s="58" t="str">
        <f>'単C'!S1</f>
        <v>０人</v>
      </c>
    </row>
    <row r="16" ht="13.5">
      <c r="D16" s="88"/>
    </row>
    <row r="17" spans="4:10" ht="14.25">
      <c r="D17" s="87"/>
      <c r="E17" s="87"/>
      <c r="F17" s="87"/>
      <c r="G17" s="87"/>
      <c r="H17" s="87"/>
      <c r="I17" s="87"/>
      <c r="J17" s="89"/>
    </row>
    <row r="18" spans="4:9" ht="14.25">
      <c r="D18" s="87"/>
      <c r="E18" s="87"/>
      <c r="F18" s="87"/>
      <c r="G18" s="87"/>
      <c r="H18" s="87"/>
      <c r="I18" s="87"/>
    </row>
    <row r="19" spans="4:10" ht="13.5">
      <c r="D19" s="58" t="str">
        <f>'複A'!S1</f>
        <v>０人</v>
      </c>
      <c r="G19" s="58" t="str">
        <f>'複B'!S1</f>
        <v>０人</v>
      </c>
      <c r="J19" s="58" t="str">
        <f>'複C'!S1</f>
        <v>０人</v>
      </c>
    </row>
    <row r="21" spans="2:10" ht="13.5">
      <c r="B21" s="109"/>
      <c r="C21" s="109"/>
      <c r="D21" s="109"/>
      <c r="E21" s="109"/>
      <c r="F21" s="109"/>
      <c r="G21" s="109"/>
      <c r="H21" s="109"/>
      <c r="I21" s="109"/>
      <c r="J21" s="109"/>
    </row>
    <row r="22" spans="2:10" ht="13.5" customHeight="1">
      <c r="B22" s="112" t="s">
        <v>666</v>
      </c>
      <c r="C22" s="112"/>
      <c r="D22" s="112"/>
      <c r="E22" s="112"/>
      <c r="F22" s="112"/>
      <c r="G22" s="112"/>
      <c r="H22" s="112"/>
      <c r="I22" s="112"/>
      <c r="J22" s="112"/>
    </row>
    <row r="23" spans="2:10" ht="13.5" customHeight="1">
      <c r="B23" s="112"/>
      <c r="C23" s="112"/>
      <c r="D23" s="112"/>
      <c r="E23" s="112"/>
      <c r="F23" s="112"/>
      <c r="G23" s="112"/>
      <c r="H23" s="112"/>
      <c r="I23" s="112"/>
      <c r="J23" s="112"/>
    </row>
    <row r="24" spans="2:10" ht="13.5" customHeight="1">
      <c r="B24" s="112"/>
      <c r="C24" s="112"/>
      <c r="D24" s="112"/>
      <c r="E24" s="112"/>
      <c r="F24" s="112"/>
      <c r="G24" s="112"/>
      <c r="H24" s="112"/>
      <c r="I24" s="112"/>
      <c r="J24" s="112"/>
    </row>
    <row r="25" spans="2:10" ht="13.5" customHeight="1">
      <c r="B25" s="112"/>
      <c r="C25" s="112"/>
      <c r="D25" s="112"/>
      <c r="E25" s="112"/>
      <c r="F25" s="112"/>
      <c r="G25" s="112"/>
      <c r="H25" s="112"/>
      <c r="I25" s="112"/>
      <c r="J25" s="112"/>
    </row>
    <row r="26" spans="2:10" ht="13.5">
      <c r="B26" s="112"/>
      <c r="C26" s="112"/>
      <c r="D26" s="112"/>
      <c r="E26" s="112"/>
      <c r="F26" s="112"/>
      <c r="G26" s="112"/>
      <c r="H26" s="112"/>
      <c r="I26" s="112"/>
      <c r="J26" s="112"/>
    </row>
    <row r="27" spans="2:10" ht="13.5">
      <c r="B27" s="112"/>
      <c r="C27" s="112"/>
      <c r="D27" s="112"/>
      <c r="E27" s="112"/>
      <c r="F27" s="112"/>
      <c r="G27" s="112"/>
      <c r="H27" s="112"/>
      <c r="I27" s="112"/>
      <c r="J27" s="112"/>
    </row>
    <row r="28" spans="2:10" ht="13.5">
      <c r="B28" s="112"/>
      <c r="C28" s="112"/>
      <c r="D28" s="112"/>
      <c r="E28" s="112"/>
      <c r="F28" s="112"/>
      <c r="G28" s="112"/>
      <c r="H28" s="112"/>
      <c r="I28" s="112"/>
      <c r="J28" s="112"/>
    </row>
    <row r="29" spans="2:10" ht="13.5">
      <c r="B29" s="112"/>
      <c r="C29" s="112"/>
      <c r="D29" s="112"/>
      <c r="E29" s="112"/>
      <c r="F29" s="112"/>
      <c r="G29" s="112"/>
      <c r="H29" s="112"/>
      <c r="I29" s="112"/>
      <c r="J29" s="112"/>
    </row>
  </sheetData>
  <sheetProtection password="ED23" sheet="1"/>
  <mergeCells count="5">
    <mergeCell ref="A1:I1"/>
    <mergeCell ref="B21:J21"/>
    <mergeCell ref="H2:I2"/>
    <mergeCell ref="E2:F2"/>
    <mergeCell ref="B22:J29"/>
  </mergeCells>
  <conditionalFormatting sqref="E9:E10">
    <cfRule type="cellIs" priority="1" dxfId="7" operator="greaterThan" stopIfTrue="1">
      <formula>8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8">
    <tabColor indexed="55"/>
  </sheetPr>
  <dimension ref="A1:AQ60"/>
  <sheetViews>
    <sheetView zoomScalePageLayoutView="0" workbookViewId="0" topLeftCell="A1">
      <selection activeCell="C16" sqref="C16"/>
    </sheetView>
  </sheetViews>
  <sheetFormatPr defaultColWidth="9.00390625" defaultRowHeight="13.5"/>
  <cols>
    <col min="1" max="2" width="3.50390625" style="34" bestFit="1" customWidth="1"/>
    <col min="3" max="4" width="14.125" style="34" customWidth="1"/>
    <col min="5" max="5" width="7.875" style="34" customWidth="1"/>
    <col min="6" max="6" width="3.75390625" style="34" customWidth="1"/>
    <col min="7" max="7" width="3.50390625" style="34" bestFit="1" customWidth="1"/>
    <col min="8" max="8" width="3.50390625" style="34" customWidth="1"/>
    <col min="9" max="10" width="14.125" style="34" customWidth="1"/>
    <col min="11" max="11" width="7.875" style="34" customWidth="1"/>
    <col min="12" max="12" width="3.75390625" style="39" customWidth="1"/>
    <col min="13" max="14" width="3.50390625" style="34" bestFit="1" customWidth="1"/>
    <col min="15" max="16" width="14.125" style="34" customWidth="1"/>
    <col min="17" max="17" width="7.875" style="34" customWidth="1"/>
    <col min="18" max="18" width="3.75390625" style="34" customWidth="1"/>
    <col min="19" max="19" width="3.50390625" style="34" bestFit="1" customWidth="1"/>
    <col min="20" max="20" width="3.50390625" style="34" customWidth="1"/>
    <col min="21" max="22" width="14.125" style="34" customWidth="1"/>
    <col min="23" max="23" width="7.875" style="34" customWidth="1"/>
    <col min="24" max="24" width="3.75390625" style="39" customWidth="1"/>
    <col min="25" max="26" width="3.50390625" style="34" bestFit="1" customWidth="1"/>
    <col min="27" max="28" width="14.125" style="34" customWidth="1"/>
    <col min="29" max="29" width="7.875" style="34" customWidth="1"/>
    <col min="30" max="30" width="3.75390625" style="34" customWidth="1"/>
    <col min="31" max="31" width="3.50390625" style="34" bestFit="1" customWidth="1"/>
    <col min="32" max="32" width="3.50390625" style="34" customWidth="1"/>
    <col min="33" max="34" width="14.125" style="34" customWidth="1"/>
    <col min="35" max="35" width="7.875" style="34" customWidth="1"/>
    <col min="36" max="36" width="3.75390625" style="39" customWidth="1"/>
    <col min="37" max="16384" width="9.00390625" style="34" customWidth="1"/>
  </cols>
  <sheetData>
    <row r="1" spans="1:43" ht="13.5">
      <c r="A1" s="39" t="s">
        <v>32</v>
      </c>
      <c r="B1" s="39">
        <v>1</v>
      </c>
      <c r="C1" s="34">
        <f>INDEX('単A'!$O$7:$S$109,ROW(),1)</f>
      </c>
      <c r="D1" s="34" t="str">
        <f>INDEX('単A'!$O$7:$S$109,ROW(),2)</f>
        <v>　</v>
      </c>
      <c r="E1" s="34">
        <f>INDEX('単A'!$O$7:$S$109,ROW(),3)</f>
      </c>
      <c r="F1" s="34">
        <f>INDEX('単A'!$O$7:$S$109,ROW(),4)</f>
      </c>
      <c r="G1" s="39" t="s">
        <v>33</v>
      </c>
      <c r="H1" s="39">
        <v>1</v>
      </c>
      <c r="I1" s="34">
        <f>INDEX('複A'!$O$7:$S$109,ROW(),1)</f>
      </c>
      <c r="J1" s="34" t="str">
        <f>INDEX('複A'!$O$7:$S$109,ROW(),2)</f>
        <v>　</v>
      </c>
      <c r="K1" s="34">
        <f>INDEX('複A'!$O$7:$S$109,ROW(),3)</f>
      </c>
      <c r="L1" s="34">
        <f>INDEX('複A'!$O$7:$S$109,ROW(),4)</f>
      </c>
      <c r="M1" s="39" t="s">
        <v>34</v>
      </c>
      <c r="N1" s="39">
        <v>1</v>
      </c>
      <c r="O1" s="34">
        <f>INDEX('単B'!$O$7:$S$109,ROW(),1)</f>
      </c>
      <c r="P1" s="34" t="str">
        <f>INDEX('単B'!$O$7:$S$109,ROW(),2)</f>
        <v>　</v>
      </c>
      <c r="Q1" s="34">
        <f>INDEX('単B'!$O$7:$S$109,ROW(),3)</f>
      </c>
      <c r="R1" s="34">
        <f>INDEX('単B'!$O$7:$S$109,ROW(),4)</f>
      </c>
      <c r="S1" s="39" t="s">
        <v>35</v>
      </c>
      <c r="T1" s="39">
        <v>1</v>
      </c>
      <c r="U1" s="34">
        <f>INDEX('複B'!$O$7:$S$109,ROW(),1)</f>
      </c>
      <c r="V1" s="34" t="str">
        <f>INDEX('複B'!$O$7:$S$109,ROW(),2)</f>
        <v>　</v>
      </c>
      <c r="W1" s="34">
        <f>INDEX('複B'!$O$7:$S$109,ROW(),3)</f>
      </c>
      <c r="X1" s="34">
        <f>INDEX('複B'!$O$7:$S$109,ROW(),4)</f>
      </c>
      <c r="Y1" s="39" t="s">
        <v>36</v>
      </c>
      <c r="Z1" s="39">
        <v>1</v>
      </c>
      <c r="AA1" s="34">
        <f>INDEX('単C'!$O$7:$S$109,ROW(),1)</f>
      </c>
      <c r="AB1" s="34" t="str">
        <f>INDEX('単C'!$O$7:$S$109,ROW(),2)</f>
        <v>　</v>
      </c>
      <c r="AC1" s="34">
        <f>INDEX('単C'!$O$7:$S$109,ROW(),3)</f>
      </c>
      <c r="AD1" s="34">
        <f>INDEX('単C'!$O$7:$S$109,ROW(),4)</f>
      </c>
      <c r="AE1" s="39" t="s">
        <v>37</v>
      </c>
      <c r="AF1" s="39">
        <v>1</v>
      </c>
      <c r="AG1" s="34">
        <f>INDEX('複C'!$O$7:$S$109,ROW(),1)</f>
      </c>
      <c r="AH1" s="34" t="str">
        <f>INDEX('複C'!$O$7:$S$109,ROW(),2)</f>
        <v>　</v>
      </c>
      <c r="AI1" s="34">
        <f>INDEX('複C'!$O$7:$S$109,ROW(),3)</f>
      </c>
      <c r="AJ1" s="34">
        <f>INDEX('複C'!$O$7:$S$109,ROW(),4)</f>
      </c>
      <c r="AK1" s="34">
        <f>'基本データ'!M3</f>
      </c>
      <c r="AL1" s="34">
        <f>'基本データ'!N3</f>
      </c>
      <c r="AM1" s="34">
        <f>'基本データ'!O3</f>
      </c>
      <c r="AN1" s="34">
        <f>'基本データ'!P3</f>
      </c>
      <c r="AO1" s="34">
        <f>'基本データ'!Q3</f>
      </c>
      <c r="AP1" s="34">
        <f>'基本データ'!R3</f>
      </c>
      <c r="AQ1" s="34">
        <f>'基本データ'!S3</f>
      </c>
    </row>
    <row r="2" spans="1:36" ht="13.5">
      <c r="A2" s="39" t="s">
        <v>32</v>
      </c>
      <c r="B2" s="39">
        <v>2</v>
      </c>
      <c r="C2" s="34">
        <f>INDEX('単A'!$O$7:$S$109,ROW(),1)</f>
      </c>
      <c r="D2" s="34" t="str">
        <f>INDEX('単A'!$O$7:$S$109,ROW(),2)</f>
        <v>　</v>
      </c>
      <c r="E2" s="34">
        <f>INDEX('単A'!$O$7:$S$109,ROW(),3)</f>
      </c>
      <c r="F2" s="34">
        <f>INDEX('単A'!$O$7:$S$109,ROW(),4)</f>
      </c>
      <c r="G2" s="39" t="s">
        <v>33</v>
      </c>
      <c r="H2" s="39">
        <v>1</v>
      </c>
      <c r="I2" s="34">
        <f>INDEX('複A'!$O$7:$S$109,ROW(),1)</f>
      </c>
      <c r="J2" s="34" t="str">
        <f>INDEX('複A'!$O$7:$S$109,ROW(),2)</f>
        <v>　</v>
      </c>
      <c r="K2" s="34">
        <f>INDEX('複A'!$O$7:$S$109,ROW(),3)</f>
      </c>
      <c r="L2" s="34">
        <f>INDEX('複A'!$O$7:$S$109,ROW(),4)</f>
      </c>
      <c r="M2" s="39" t="s">
        <v>34</v>
      </c>
      <c r="N2" s="39">
        <v>2</v>
      </c>
      <c r="O2" s="34">
        <f>INDEX('単B'!$O$7:$S$109,ROW(),1)</f>
      </c>
      <c r="P2" s="34" t="str">
        <f>INDEX('単B'!$O$7:$S$109,ROW(),2)</f>
        <v>　</v>
      </c>
      <c r="Q2" s="34">
        <f>INDEX('単B'!$O$7:$S$109,ROW(),3)</f>
      </c>
      <c r="R2" s="34">
        <f>INDEX('単B'!$O$7:$S$109,ROW(),4)</f>
      </c>
      <c r="S2" s="39" t="s">
        <v>35</v>
      </c>
      <c r="T2" s="39">
        <v>1</v>
      </c>
      <c r="U2" s="34">
        <f>INDEX('複B'!$O$7:$S$109,ROW(),1)</f>
      </c>
      <c r="V2" s="34" t="str">
        <f>INDEX('複B'!$O$7:$S$109,ROW(),2)</f>
        <v>　</v>
      </c>
      <c r="W2" s="34">
        <f>INDEX('複B'!$O$7:$S$109,ROW(),3)</f>
      </c>
      <c r="X2" s="34">
        <f>INDEX('複B'!$O$7:$S$109,ROW(),4)</f>
      </c>
      <c r="Y2" s="39" t="s">
        <v>36</v>
      </c>
      <c r="Z2" s="39">
        <v>2</v>
      </c>
      <c r="AA2" s="34">
        <f>INDEX('単C'!$O$7:$S$109,ROW(),1)</f>
      </c>
      <c r="AB2" s="34" t="str">
        <f>INDEX('単C'!$O$7:$S$109,ROW(),2)</f>
        <v>　</v>
      </c>
      <c r="AC2" s="34">
        <f>INDEX('単C'!$O$7:$S$109,ROW(),3)</f>
      </c>
      <c r="AD2" s="34">
        <f>INDEX('単C'!$O$7:$S$109,ROW(),4)</f>
      </c>
      <c r="AE2" s="39" t="s">
        <v>37</v>
      </c>
      <c r="AF2" s="39">
        <v>1</v>
      </c>
      <c r="AG2" s="34">
        <f>INDEX('複C'!$O$7:$S$109,ROW(),1)</f>
      </c>
      <c r="AH2" s="34" t="str">
        <f>INDEX('複C'!$O$7:$S$109,ROW(),2)</f>
        <v>　</v>
      </c>
      <c r="AI2" s="34">
        <f>INDEX('複C'!$O$7:$S$109,ROW(),3)</f>
      </c>
      <c r="AJ2" s="34">
        <f>INDEX('複C'!$O$7:$S$109,ROW(),4)</f>
      </c>
    </row>
    <row r="3" spans="1:36" ht="13.5">
      <c r="A3" s="39" t="s">
        <v>32</v>
      </c>
      <c r="B3" s="39">
        <v>3</v>
      </c>
      <c r="C3" s="34">
        <f>INDEX('単A'!$O$7:$S$109,ROW(),1)</f>
      </c>
      <c r="D3" s="34" t="str">
        <f>INDEX('単A'!$O$7:$S$109,ROW(),2)</f>
        <v>　</v>
      </c>
      <c r="E3" s="34">
        <f>INDEX('単A'!$O$7:$S$109,ROW(),3)</f>
      </c>
      <c r="F3" s="34">
        <f>INDEX('単A'!$O$7:$S$109,ROW(),4)</f>
      </c>
      <c r="G3" s="39" t="s">
        <v>33</v>
      </c>
      <c r="H3" s="39">
        <v>2</v>
      </c>
      <c r="I3" s="34">
        <f>INDEX('複A'!$O$7:$S$109,ROW(),1)</f>
      </c>
      <c r="J3" s="34" t="str">
        <f>INDEX('複A'!$O$7:$S$109,ROW(),2)</f>
        <v>　</v>
      </c>
      <c r="K3" s="34">
        <f>INDEX('複A'!$O$7:$S$109,ROW(),3)</f>
      </c>
      <c r="L3" s="34">
        <f>INDEX('複A'!$O$7:$S$109,ROW(),4)</f>
      </c>
      <c r="M3" s="39" t="s">
        <v>34</v>
      </c>
      <c r="N3" s="39">
        <v>3</v>
      </c>
      <c r="O3" s="34">
        <f>INDEX('単B'!$O$7:$S$109,ROW(),1)</f>
      </c>
      <c r="P3" s="34" t="str">
        <f>INDEX('単B'!$O$7:$S$109,ROW(),2)</f>
        <v>　</v>
      </c>
      <c r="Q3" s="34">
        <f>INDEX('単B'!$O$7:$S$109,ROW(),3)</f>
      </c>
      <c r="R3" s="34">
        <f>INDEX('単B'!$O$7:$S$109,ROW(),4)</f>
      </c>
      <c r="S3" s="39" t="s">
        <v>35</v>
      </c>
      <c r="T3" s="39">
        <v>2</v>
      </c>
      <c r="U3" s="34">
        <f>INDEX('複B'!$O$7:$S$109,ROW(),1)</f>
      </c>
      <c r="V3" s="34" t="str">
        <f>INDEX('複B'!$O$7:$S$109,ROW(),2)</f>
        <v>　</v>
      </c>
      <c r="W3" s="34">
        <f>INDEX('複B'!$O$7:$S$109,ROW(),3)</f>
      </c>
      <c r="X3" s="34">
        <f>INDEX('複B'!$O$7:$S$109,ROW(),4)</f>
      </c>
      <c r="Y3" s="39" t="s">
        <v>36</v>
      </c>
      <c r="Z3" s="39">
        <v>3</v>
      </c>
      <c r="AA3" s="34">
        <f>INDEX('単C'!$O$7:$S$109,ROW(),1)</f>
      </c>
      <c r="AB3" s="34" t="str">
        <f>INDEX('単C'!$O$7:$S$109,ROW(),2)</f>
        <v>　</v>
      </c>
      <c r="AC3" s="34">
        <f>INDEX('単C'!$O$7:$S$109,ROW(),3)</f>
      </c>
      <c r="AD3" s="34">
        <f>INDEX('単C'!$O$7:$S$109,ROW(),4)</f>
      </c>
      <c r="AE3" s="39" t="s">
        <v>37</v>
      </c>
      <c r="AF3" s="39">
        <v>2</v>
      </c>
      <c r="AG3" s="34">
        <f>INDEX('複C'!$O$7:$S$109,ROW(),1)</f>
      </c>
      <c r="AH3" s="34" t="str">
        <f>INDEX('複C'!$O$7:$S$109,ROW(),2)</f>
        <v>　</v>
      </c>
      <c r="AI3" s="34">
        <f>INDEX('複C'!$O$7:$S$109,ROW(),3)</f>
      </c>
      <c r="AJ3" s="34">
        <f>INDEX('複C'!$O$7:$S$109,ROW(),4)</f>
      </c>
    </row>
    <row r="4" spans="1:36" ht="13.5">
      <c r="A4" s="39" t="s">
        <v>32</v>
      </c>
      <c r="B4" s="39">
        <v>4</v>
      </c>
      <c r="C4" s="34">
        <f>INDEX('単A'!$O$7:$S$109,ROW(),1)</f>
      </c>
      <c r="D4" s="34" t="str">
        <f>INDEX('単A'!$O$7:$S$109,ROW(),2)</f>
        <v>　</v>
      </c>
      <c r="E4" s="34">
        <f>INDEX('単A'!$O$7:$S$109,ROW(),3)</f>
      </c>
      <c r="F4" s="34">
        <f>INDEX('単A'!$O$7:$S$109,ROW(),4)</f>
      </c>
      <c r="G4" s="39" t="s">
        <v>33</v>
      </c>
      <c r="H4" s="39">
        <v>2</v>
      </c>
      <c r="I4" s="34">
        <f>INDEX('複A'!$O$7:$S$109,ROW(),1)</f>
      </c>
      <c r="J4" s="34" t="str">
        <f>INDEX('複A'!$O$7:$S$109,ROW(),2)</f>
        <v>　</v>
      </c>
      <c r="K4" s="34">
        <f>INDEX('複A'!$O$7:$S$109,ROW(),3)</f>
      </c>
      <c r="L4" s="34">
        <f>INDEX('複A'!$O$7:$S$109,ROW(),4)</f>
      </c>
      <c r="M4" s="39" t="s">
        <v>34</v>
      </c>
      <c r="N4" s="39">
        <v>4</v>
      </c>
      <c r="O4" s="34">
        <f>INDEX('単B'!$O$7:$S$109,ROW(),1)</f>
      </c>
      <c r="P4" s="34" t="str">
        <f>INDEX('単B'!$O$7:$S$109,ROW(),2)</f>
        <v>　</v>
      </c>
      <c r="Q4" s="34">
        <f>INDEX('単B'!$O$7:$S$109,ROW(),3)</f>
      </c>
      <c r="R4" s="34">
        <f>INDEX('単B'!$O$7:$S$109,ROW(),4)</f>
      </c>
      <c r="S4" s="39" t="s">
        <v>35</v>
      </c>
      <c r="T4" s="39">
        <v>2</v>
      </c>
      <c r="U4" s="34">
        <f>INDEX('複B'!$O$7:$S$109,ROW(),1)</f>
      </c>
      <c r="V4" s="34" t="str">
        <f>INDEX('複B'!$O$7:$S$109,ROW(),2)</f>
        <v>　</v>
      </c>
      <c r="W4" s="34">
        <f>INDEX('複B'!$O$7:$S$109,ROW(),3)</f>
      </c>
      <c r="X4" s="34">
        <f>INDEX('複B'!$O$7:$S$109,ROW(),4)</f>
      </c>
      <c r="Y4" s="39" t="s">
        <v>36</v>
      </c>
      <c r="Z4" s="39">
        <v>4</v>
      </c>
      <c r="AA4" s="34">
        <f>INDEX('単C'!$O$7:$S$109,ROW(),1)</f>
      </c>
      <c r="AB4" s="34" t="str">
        <f>INDEX('単C'!$O$7:$S$109,ROW(),2)</f>
        <v>　</v>
      </c>
      <c r="AC4" s="34">
        <f>INDEX('単C'!$O$7:$S$109,ROW(),3)</f>
      </c>
      <c r="AD4" s="34">
        <f>INDEX('単C'!$O$7:$S$109,ROW(),4)</f>
      </c>
      <c r="AE4" s="39" t="s">
        <v>37</v>
      </c>
      <c r="AF4" s="39">
        <v>2</v>
      </c>
      <c r="AG4" s="34">
        <f>INDEX('複C'!$O$7:$S$109,ROW(),1)</f>
      </c>
      <c r="AH4" s="34" t="str">
        <f>INDEX('複C'!$O$7:$S$109,ROW(),2)</f>
        <v>　</v>
      </c>
      <c r="AI4" s="34">
        <f>INDEX('複C'!$O$7:$S$109,ROW(),3)</f>
      </c>
      <c r="AJ4" s="34">
        <f>INDEX('複C'!$O$7:$S$109,ROW(),4)</f>
      </c>
    </row>
    <row r="5" spans="1:36" ht="13.5">
      <c r="A5" s="39" t="s">
        <v>32</v>
      </c>
      <c r="B5" s="39">
        <v>5</v>
      </c>
      <c r="C5" s="34">
        <f>INDEX('単A'!$O$7:$S$109,ROW(),1)</f>
      </c>
      <c r="D5" s="34" t="str">
        <f>INDEX('単A'!$O$7:$S$109,ROW(),2)</f>
        <v>　</v>
      </c>
      <c r="E5" s="34">
        <f>INDEX('単A'!$O$7:$S$109,ROW(),3)</f>
      </c>
      <c r="F5" s="34">
        <f>INDEX('単A'!$O$7:$S$109,ROW(),4)</f>
      </c>
      <c r="G5" s="39" t="s">
        <v>33</v>
      </c>
      <c r="H5" s="39">
        <v>3</v>
      </c>
      <c r="I5" s="34">
        <f>INDEX('複A'!$O$7:$S$109,ROW(),1)</f>
      </c>
      <c r="J5" s="34" t="str">
        <f>INDEX('複A'!$O$7:$S$109,ROW(),2)</f>
        <v>　</v>
      </c>
      <c r="K5" s="34">
        <f>INDEX('複A'!$O$7:$S$109,ROW(),3)</f>
      </c>
      <c r="L5" s="34">
        <f>INDEX('複A'!$O$7:$S$109,ROW(),4)</f>
      </c>
      <c r="M5" s="39" t="s">
        <v>34</v>
      </c>
      <c r="N5" s="39">
        <v>5</v>
      </c>
      <c r="O5" s="34">
        <f>INDEX('単B'!$O$7:$S$109,ROW(),1)</f>
      </c>
      <c r="P5" s="34" t="str">
        <f>INDEX('単B'!$O$7:$S$109,ROW(),2)</f>
        <v>　</v>
      </c>
      <c r="Q5" s="34">
        <f>INDEX('単B'!$O$7:$S$109,ROW(),3)</f>
      </c>
      <c r="R5" s="34">
        <f>INDEX('単B'!$O$7:$S$109,ROW(),4)</f>
      </c>
      <c r="S5" s="39" t="s">
        <v>35</v>
      </c>
      <c r="T5" s="39">
        <v>3</v>
      </c>
      <c r="U5" s="34">
        <f>INDEX('複B'!$O$7:$S$109,ROW(),1)</f>
      </c>
      <c r="V5" s="34" t="str">
        <f>INDEX('複B'!$O$7:$S$109,ROW(),2)</f>
        <v>　</v>
      </c>
      <c r="W5" s="34">
        <f>INDEX('複B'!$O$7:$S$109,ROW(),3)</f>
      </c>
      <c r="X5" s="34">
        <f>INDEX('複B'!$O$7:$S$109,ROW(),4)</f>
      </c>
      <c r="Y5" s="39" t="s">
        <v>36</v>
      </c>
      <c r="Z5" s="39">
        <v>5</v>
      </c>
      <c r="AA5" s="34">
        <f>INDEX('単C'!$O$7:$S$109,ROW(),1)</f>
      </c>
      <c r="AB5" s="34" t="str">
        <f>INDEX('単C'!$O$7:$S$109,ROW(),2)</f>
        <v>　</v>
      </c>
      <c r="AC5" s="34">
        <f>INDEX('単C'!$O$7:$S$109,ROW(),3)</f>
      </c>
      <c r="AD5" s="34">
        <f>INDEX('単C'!$O$7:$S$109,ROW(),4)</f>
      </c>
      <c r="AE5" s="39" t="s">
        <v>37</v>
      </c>
      <c r="AF5" s="39">
        <v>3</v>
      </c>
      <c r="AG5" s="34">
        <f>INDEX('複C'!$O$7:$S$109,ROW(),1)</f>
      </c>
      <c r="AH5" s="34" t="str">
        <f>INDEX('複C'!$O$7:$S$109,ROW(),2)</f>
        <v>　</v>
      </c>
      <c r="AI5" s="34">
        <f>INDEX('複C'!$O$7:$S$109,ROW(),3)</f>
      </c>
      <c r="AJ5" s="34">
        <f>INDEX('複C'!$O$7:$S$109,ROW(),4)</f>
      </c>
    </row>
    <row r="6" spans="1:36" ht="13.5">
      <c r="A6" s="39" t="s">
        <v>32</v>
      </c>
      <c r="B6" s="39">
        <v>6</v>
      </c>
      <c r="C6" s="34">
        <f>INDEX('単A'!$O$7:$S$109,ROW(),1)</f>
      </c>
      <c r="D6" s="34" t="str">
        <f>INDEX('単A'!$O$7:$S$109,ROW(),2)</f>
        <v>　</v>
      </c>
      <c r="E6" s="34">
        <f>INDEX('単A'!$O$7:$S$109,ROW(),3)</f>
      </c>
      <c r="F6" s="34">
        <f>INDEX('単A'!$O$7:$S$109,ROW(),4)</f>
      </c>
      <c r="G6" s="39" t="s">
        <v>33</v>
      </c>
      <c r="H6" s="39">
        <v>3</v>
      </c>
      <c r="I6" s="34">
        <f>INDEX('複A'!$O$7:$S$109,ROW(),1)</f>
      </c>
      <c r="J6" s="34" t="str">
        <f>INDEX('複A'!$O$7:$S$109,ROW(),2)</f>
        <v>　</v>
      </c>
      <c r="K6" s="34">
        <f>INDEX('複A'!$O$7:$S$109,ROW(),3)</f>
      </c>
      <c r="L6" s="34">
        <f>INDEX('複A'!$O$7:$S$109,ROW(),4)</f>
      </c>
      <c r="M6" s="39" t="s">
        <v>34</v>
      </c>
      <c r="N6" s="39">
        <v>6</v>
      </c>
      <c r="O6" s="34">
        <f>INDEX('単B'!$O$7:$S$109,ROW(),1)</f>
      </c>
      <c r="P6" s="34" t="str">
        <f>INDEX('単B'!$O$7:$S$109,ROW(),2)</f>
        <v>　</v>
      </c>
      <c r="Q6" s="34">
        <f>INDEX('単B'!$O$7:$S$109,ROW(),3)</f>
      </c>
      <c r="R6" s="34">
        <f>INDEX('単B'!$O$7:$S$109,ROW(),4)</f>
      </c>
      <c r="S6" s="39" t="s">
        <v>35</v>
      </c>
      <c r="T6" s="39">
        <v>3</v>
      </c>
      <c r="U6" s="34">
        <f>INDEX('複B'!$O$7:$S$109,ROW(),1)</f>
      </c>
      <c r="V6" s="34" t="str">
        <f>INDEX('複B'!$O$7:$S$109,ROW(),2)</f>
        <v>　</v>
      </c>
      <c r="W6" s="34">
        <f>INDEX('複B'!$O$7:$S$109,ROW(),3)</f>
      </c>
      <c r="X6" s="34">
        <f>INDEX('複B'!$O$7:$S$109,ROW(),4)</f>
      </c>
      <c r="Y6" s="39" t="s">
        <v>36</v>
      </c>
      <c r="Z6" s="39">
        <v>6</v>
      </c>
      <c r="AA6" s="34">
        <f>INDEX('単C'!$O$7:$S$109,ROW(),1)</f>
      </c>
      <c r="AB6" s="34" t="str">
        <f>INDEX('単C'!$O$7:$S$109,ROW(),2)</f>
        <v>　</v>
      </c>
      <c r="AC6" s="34">
        <f>INDEX('単C'!$O$7:$S$109,ROW(),3)</f>
      </c>
      <c r="AD6" s="34">
        <f>INDEX('単C'!$O$7:$S$109,ROW(),4)</f>
      </c>
      <c r="AE6" s="39" t="s">
        <v>37</v>
      </c>
      <c r="AF6" s="39">
        <v>3</v>
      </c>
      <c r="AG6" s="34">
        <f>INDEX('複C'!$O$7:$S$109,ROW(),1)</f>
      </c>
      <c r="AH6" s="34" t="str">
        <f>INDEX('複C'!$O$7:$S$109,ROW(),2)</f>
        <v>　</v>
      </c>
      <c r="AI6" s="34">
        <f>INDEX('複C'!$O$7:$S$109,ROW(),3)</f>
      </c>
      <c r="AJ6" s="34">
        <f>INDEX('複C'!$O$7:$S$109,ROW(),4)</f>
      </c>
    </row>
    <row r="7" spans="1:36" ht="13.5">
      <c r="A7" s="39" t="s">
        <v>32</v>
      </c>
      <c r="B7" s="39">
        <v>7</v>
      </c>
      <c r="C7" s="34">
        <f>INDEX('単A'!$O$7:$S$109,ROW(),1)</f>
      </c>
      <c r="D7" s="34" t="str">
        <f>INDEX('単A'!$O$7:$S$109,ROW(),2)</f>
        <v>　</v>
      </c>
      <c r="E7" s="34">
        <f>INDEX('単A'!$O$7:$S$109,ROW(),3)</f>
      </c>
      <c r="F7" s="34">
        <f>INDEX('単A'!$O$7:$S$109,ROW(),4)</f>
      </c>
      <c r="G7" s="39" t="s">
        <v>33</v>
      </c>
      <c r="H7" s="39">
        <v>4</v>
      </c>
      <c r="I7" s="34">
        <f>INDEX('複A'!$O$7:$S$109,ROW(),1)</f>
      </c>
      <c r="J7" s="34" t="str">
        <f>INDEX('複A'!$O$7:$S$109,ROW(),2)</f>
        <v>　</v>
      </c>
      <c r="K7" s="34">
        <f>INDEX('複A'!$O$7:$S$109,ROW(),3)</f>
      </c>
      <c r="L7" s="34">
        <f>INDEX('複A'!$O$7:$S$109,ROW(),4)</f>
      </c>
      <c r="M7" s="39" t="s">
        <v>34</v>
      </c>
      <c r="N7" s="39">
        <v>7</v>
      </c>
      <c r="O7" s="34">
        <f>INDEX('単B'!$O$7:$S$109,ROW(),1)</f>
      </c>
      <c r="P7" s="34" t="str">
        <f>INDEX('単B'!$O$7:$S$109,ROW(),2)</f>
        <v>　</v>
      </c>
      <c r="Q7" s="34">
        <f>INDEX('単B'!$O$7:$S$109,ROW(),3)</f>
      </c>
      <c r="R7" s="34">
        <f>INDEX('単B'!$O$7:$S$109,ROW(),4)</f>
      </c>
      <c r="S7" s="39" t="s">
        <v>35</v>
      </c>
      <c r="T7" s="39">
        <v>4</v>
      </c>
      <c r="U7" s="34">
        <f>INDEX('複B'!$O$7:$S$109,ROW(),1)</f>
      </c>
      <c r="V7" s="34" t="str">
        <f>INDEX('複B'!$O$7:$S$109,ROW(),2)</f>
        <v>　</v>
      </c>
      <c r="W7" s="34">
        <f>INDEX('複B'!$O$7:$S$109,ROW(),3)</f>
      </c>
      <c r="X7" s="34">
        <f>INDEX('複B'!$O$7:$S$109,ROW(),4)</f>
      </c>
      <c r="Y7" s="39" t="s">
        <v>36</v>
      </c>
      <c r="Z7" s="39">
        <v>7</v>
      </c>
      <c r="AA7" s="34">
        <f>INDEX('単C'!$O$7:$S$109,ROW(),1)</f>
      </c>
      <c r="AB7" s="34" t="str">
        <f>INDEX('単C'!$O$7:$S$109,ROW(),2)</f>
        <v>　</v>
      </c>
      <c r="AC7" s="34">
        <f>INDEX('単C'!$O$7:$S$109,ROW(),3)</f>
      </c>
      <c r="AD7" s="34">
        <f>INDEX('単C'!$O$7:$S$109,ROW(),4)</f>
      </c>
      <c r="AE7" s="39" t="s">
        <v>37</v>
      </c>
      <c r="AF7" s="39">
        <v>4</v>
      </c>
      <c r="AG7" s="34">
        <f>INDEX('複C'!$O$7:$S$109,ROW(),1)</f>
      </c>
      <c r="AH7" s="34" t="str">
        <f>INDEX('複C'!$O$7:$S$109,ROW(),2)</f>
        <v>　</v>
      </c>
      <c r="AI7" s="34">
        <f>INDEX('複C'!$O$7:$S$109,ROW(),3)</f>
      </c>
      <c r="AJ7" s="34">
        <f>INDEX('複C'!$O$7:$S$109,ROW(),4)</f>
      </c>
    </row>
    <row r="8" spans="1:36" ht="13.5">
      <c r="A8" s="39" t="s">
        <v>32</v>
      </c>
      <c r="B8" s="39">
        <v>8</v>
      </c>
      <c r="C8" s="34">
        <f>INDEX('単A'!$O$7:$S$109,ROW(),1)</f>
      </c>
      <c r="D8" s="34" t="str">
        <f>INDEX('単A'!$O$7:$S$109,ROW(),2)</f>
        <v>　</v>
      </c>
      <c r="E8" s="34">
        <f>INDEX('単A'!$O$7:$S$109,ROW(),3)</f>
      </c>
      <c r="F8" s="34">
        <f>INDEX('単A'!$O$7:$S$109,ROW(),4)</f>
      </c>
      <c r="G8" s="39" t="s">
        <v>33</v>
      </c>
      <c r="H8" s="39">
        <v>4</v>
      </c>
      <c r="I8" s="34">
        <f>INDEX('複A'!$O$7:$S$109,ROW(),1)</f>
      </c>
      <c r="J8" s="34" t="str">
        <f>INDEX('複A'!$O$7:$S$109,ROW(),2)</f>
        <v>　</v>
      </c>
      <c r="K8" s="34">
        <f>INDEX('複A'!$O$7:$S$109,ROW(),3)</f>
      </c>
      <c r="L8" s="34">
        <f>INDEX('複A'!$O$7:$S$109,ROW(),4)</f>
      </c>
      <c r="M8" s="39" t="s">
        <v>34</v>
      </c>
      <c r="N8" s="39">
        <v>8</v>
      </c>
      <c r="O8" s="34">
        <f>INDEX('単B'!$O$7:$S$109,ROW(),1)</f>
      </c>
      <c r="P8" s="34" t="str">
        <f>INDEX('単B'!$O$7:$S$109,ROW(),2)</f>
        <v>　</v>
      </c>
      <c r="Q8" s="34">
        <f>INDEX('単B'!$O$7:$S$109,ROW(),3)</f>
      </c>
      <c r="R8" s="34">
        <f>INDEX('単B'!$O$7:$S$109,ROW(),4)</f>
      </c>
      <c r="S8" s="39" t="s">
        <v>35</v>
      </c>
      <c r="T8" s="39">
        <v>4</v>
      </c>
      <c r="U8" s="34">
        <f>INDEX('複B'!$O$7:$S$109,ROW(),1)</f>
      </c>
      <c r="V8" s="34" t="str">
        <f>INDEX('複B'!$O$7:$S$109,ROW(),2)</f>
        <v>　</v>
      </c>
      <c r="W8" s="34">
        <f>INDEX('複B'!$O$7:$S$109,ROW(),3)</f>
      </c>
      <c r="X8" s="34">
        <f>INDEX('複B'!$O$7:$S$109,ROW(),4)</f>
      </c>
      <c r="Y8" s="39" t="s">
        <v>36</v>
      </c>
      <c r="Z8" s="39">
        <v>8</v>
      </c>
      <c r="AA8" s="34">
        <f>INDEX('単C'!$O$7:$S$109,ROW(),1)</f>
      </c>
      <c r="AB8" s="34" t="str">
        <f>INDEX('単C'!$O$7:$S$109,ROW(),2)</f>
        <v>　</v>
      </c>
      <c r="AC8" s="34">
        <f>INDEX('単C'!$O$7:$S$109,ROW(),3)</f>
      </c>
      <c r="AD8" s="34">
        <f>INDEX('単C'!$O$7:$S$109,ROW(),4)</f>
      </c>
      <c r="AE8" s="39" t="s">
        <v>37</v>
      </c>
      <c r="AF8" s="39">
        <v>4</v>
      </c>
      <c r="AG8" s="34">
        <f>INDEX('複C'!$O$7:$S$109,ROW(),1)</f>
      </c>
      <c r="AH8" s="34" t="str">
        <f>INDEX('複C'!$O$7:$S$109,ROW(),2)</f>
        <v>　</v>
      </c>
      <c r="AI8" s="34">
        <f>INDEX('複C'!$O$7:$S$109,ROW(),3)</f>
      </c>
      <c r="AJ8" s="34">
        <f>INDEX('複C'!$O$7:$S$109,ROW(),4)</f>
      </c>
    </row>
    <row r="9" spans="1:36" ht="13.5">
      <c r="A9" s="39" t="s">
        <v>32</v>
      </c>
      <c r="B9" s="39">
        <v>9</v>
      </c>
      <c r="C9" s="34">
        <f>INDEX('単A'!$O$7:$S$109,ROW(),1)</f>
      </c>
      <c r="D9" s="34" t="str">
        <f>INDEX('単A'!$O$7:$S$109,ROW(),2)</f>
        <v>　</v>
      </c>
      <c r="E9" s="34">
        <f>INDEX('単A'!$O$7:$S$109,ROW(),3)</f>
      </c>
      <c r="F9" s="34">
        <f>INDEX('単A'!$O$7:$S$109,ROW(),4)</f>
      </c>
      <c r="G9" s="39" t="s">
        <v>33</v>
      </c>
      <c r="H9" s="39">
        <v>5</v>
      </c>
      <c r="I9" s="34">
        <f>INDEX('複A'!$O$7:$S$109,ROW(),1)</f>
      </c>
      <c r="J9" s="34" t="str">
        <f>INDEX('複A'!$O$7:$S$109,ROW(),2)</f>
        <v>　</v>
      </c>
      <c r="K9" s="34">
        <f>INDEX('複A'!$O$7:$S$109,ROW(),3)</f>
      </c>
      <c r="L9" s="34">
        <f>INDEX('複A'!$O$7:$S$109,ROW(),4)</f>
      </c>
      <c r="M9" s="39" t="s">
        <v>34</v>
      </c>
      <c r="N9" s="39">
        <v>9</v>
      </c>
      <c r="O9" s="34">
        <f>INDEX('単B'!$O$7:$S$109,ROW(),1)</f>
      </c>
      <c r="P9" s="34" t="str">
        <f>INDEX('単B'!$O$7:$S$109,ROW(),2)</f>
        <v>　</v>
      </c>
      <c r="Q9" s="34">
        <f>INDEX('単B'!$O$7:$S$109,ROW(),3)</f>
      </c>
      <c r="R9" s="34">
        <f>INDEX('単B'!$O$7:$S$109,ROW(),4)</f>
      </c>
      <c r="S9" s="39" t="s">
        <v>35</v>
      </c>
      <c r="T9" s="39">
        <v>5</v>
      </c>
      <c r="U9" s="34">
        <f>INDEX('複B'!$O$7:$S$109,ROW(),1)</f>
      </c>
      <c r="V9" s="34" t="str">
        <f>INDEX('複B'!$O$7:$S$109,ROW(),2)</f>
        <v>　</v>
      </c>
      <c r="W9" s="34">
        <f>INDEX('複B'!$O$7:$S$109,ROW(),3)</f>
      </c>
      <c r="X9" s="34">
        <f>INDEX('複B'!$O$7:$S$109,ROW(),4)</f>
      </c>
      <c r="Y9" s="39" t="s">
        <v>36</v>
      </c>
      <c r="Z9" s="39">
        <v>9</v>
      </c>
      <c r="AA9" s="34">
        <f>INDEX('単C'!$O$7:$S$109,ROW(),1)</f>
      </c>
      <c r="AB9" s="34" t="str">
        <f>INDEX('単C'!$O$7:$S$109,ROW(),2)</f>
        <v>　</v>
      </c>
      <c r="AC9" s="34">
        <f>INDEX('単C'!$O$7:$S$109,ROW(),3)</f>
      </c>
      <c r="AD9" s="34">
        <f>INDEX('単C'!$O$7:$S$109,ROW(),4)</f>
      </c>
      <c r="AE9" s="39" t="s">
        <v>37</v>
      </c>
      <c r="AF9" s="39">
        <v>5</v>
      </c>
      <c r="AG9" s="34">
        <f>INDEX('複C'!$O$7:$S$109,ROW(),1)</f>
      </c>
      <c r="AH9" s="34" t="str">
        <f>INDEX('複C'!$O$7:$S$109,ROW(),2)</f>
        <v>　</v>
      </c>
      <c r="AI9" s="34">
        <f>INDEX('複C'!$O$7:$S$109,ROW(),3)</f>
      </c>
      <c r="AJ9" s="34">
        <f>INDEX('複C'!$O$7:$S$109,ROW(),4)</f>
      </c>
    </row>
    <row r="10" spans="1:36" ht="13.5">
      <c r="A10" s="39" t="s">
        <v>32</v>
      </c>
      <c r="B10" s="39">
        <v>10</v>
      </c>
      <c r="C10" s="34">
        <f>INDEX('単A'!$O$7:$S$109,ROW(),1)</f>
      </c>
      <c r="D10" s="34" t="str">
        <f>INDEX('単A'!$O$7:$S$109,ROW(),2)</f>
        <v>　</v>
      </c>
      <c r="E10" s="34">
        <f>INDEX('単A'!$O$7:$S$109,ROW(),3)</f>
      </c>
      <c r="F10" s="34">
        <f>INDEX('単A'!$O$7:$S$109,ROW(),4)</f>
      </c>
      <c r="G10" s="39" t="s">
        <v>33</v>
      </c>
      <c r="H10" s="39">
        <v>5</v>
      </c>
      <c r="I10" s="34">
        <f>INDEX('複A'!$O$7:$S$109,ROW(),1)</f>
      </c>
      <c r="J10" s="34" t="str">
        <f>INDEX('複A'!$O$7:$S$109,ROW(),2)</f>
        <v>　</v>
      </c>
      <c r="K10" s="34">
        <f>INDEX('複A'!$O$7:$S$109,ROW(),3)</f>
      </c>
      <c r="L10" s="34">
        <f>INDEX('複A'!$O$7:$S$109,ROW(),4)</f>
      </c>
      <c r="M10" s="39" t="s">
        <v>34</v>
      </c>
      <c r="N10" s="39">
        <v>10</v>
      </c>
      <c r="O10" s="34">
        <f>INDEX('単B'!$O$7:$S$109,ROW(),1)</f>
      </c>
      <c r="P10" s="34" t="str">
        <f>INDEX('単B'!$O$7:$S$109,ROW(),2)</f>
        <v>　</v>
      </c>
      <c r="Q10" s="34">
        <f>INDEX('単B'!$O$7:$S$109,ROW(),3)</f>
      </c>
      <c r="R10" s="34">
        <f>INDEX('単B'!$O$7:$S$109,ROW(),4)</f>
      </c>
      <c r="S10" s="39" t="s">
        <v>35</v>
      </c>
      <c r="T10" s="39">
        <v>5</v>
      </c>
      <c r="U10" s="34">
        <f>INDEX('複B'!$O$7:$S$109,ROW(),1)</f>
      </c>
      <c r="V10" s="34" t="str">
        <f>INDEX('複B'!$O$7:$S$109,ROW(),2)</f>
        <v>　</v>
      </c>
      <c r="W10" s="34">
        <f>INDEX('複B'!$O$7:$S$109,ROW(),3)</f>
      </c>
      <c r="X10" s="34">
        <f>INDEX('複B'!$O$7:$S$109,ROW(),4)</f>
      </c>
      <c r="Y10" s="39" t="s">
        <v>36</v>
      </c>
      <c r="Z10" s="39">
        <v>10</v>
      </c>
      <c r="AA10" s="34">
        <f>INDEX('単C'!$O$7:$S$109,ROW(),1)</f>
      </c>
      <c r="AB10" s="34" t="str">
        <f>INDEX('単C'!$O$7:$S$109,ROW(),2)</f>
        <v>　</v>
      </c>
      <c r="AC10" s="34">
        <f>INDEX('単C'!$O$7:$S$109,ROW(),3)</f>
      </c>
      <c r="AD10" s="34">
        <f>INDEX('単C'!$O$7:$S$109,ROW(),4)</f>
      </c>
      <c r="AE10" s="39" t="s">
        <v>37</v>
      </c>
      <c r="AF10" s="39">
        <v>5</v>
      </c>
      <c r="AG10" s="34">
        <f>INDEX('複C'!$O$7:$S$109,ROW(),1)</f>
      </c>
      <c r="AH10" s="34" t="str">
        <f>INDEX('複C'!$O$7:$S$109,ROW(),2)</f>
        <v>　</v>
      </c>
      <c r="AI10" s="34">
        <f>INDEX('複C'!$O$7:$S$109,ROW(),3)</f>
      </c>
      <c r="AJ10" s="34">
        <f>INDEX('複C'!$O$7:$S$109,ROW(),4)</f>
      </c>
    </row>
    <row r="11" spans="1:36" ht="14.25">
      <c r="A11" s="39" t="s">
        <v>32</v>
      </c>
      <c r="B11" s="39">
        <v>11</v>
      </c>
      <c r="C11" s="34">
        <f>INDEX('単A'!$O$7:$S$109,ROW(),1)</f>
      </c>
      <c r="D11" s="34" t="str">
        <f>INDEX('単A'!$O$7:$S$109,ROW(),2)</f>
        <v>　</v>
      </c>
      <c r="E11" s="34">
        <f>INDEX('単A'!$O$7:$S$109,ROW(),3)</f>
      </c>
      <c r="F11" s="34">
        <f>INDEX('単A'!$O$7:$S$109,ROW(),4)</f>
      </c>
      <c r="G11" s="39" t="s">
        <v>33</v>
      </c>
      <c r="H11" s="39">
        <v>6</v>
      </c>
      <c r="I11" s="34">
        <f>INDEX('複A'!$O$7:$S$109,ROW(),1)</f>
      </c>
      <c r="J11" s="34" t="str">
        <f>INDEX('複A'!$O$7:$S$109,ROW(),2)</f>
        <v>　</v>
      </c>
      <c r="K11" s="34">
        <f>INDEX('複A'!$O$7:$S$109,ROW(),3)</f>
      </c>
      <c r="L11" s="34">
        <f>INDEX('複A'!$O$7:$S$109,ROW(),4)</f>
      </c>
      <c r="M11" s="39" t="s">
        <v>34</v>
      </c>
      <c r="N11" s="39">
        <v>11</v>
      </c>
      <c r="O11" s="34">
        <f>INDEX('単B'!$O$7:$S$109,ROW(),1)</f>
      </c>
      <c r="P11" s="34" t="str">
        <f>INDEX('単B'!$O$7:$S$109,ROW(),2)</f>
        <v>　</v>
      </c>
      <c r="Q11" s="34">
        <f>INDEX('単B'!$O$7:$S$109,ROW(),3)</f>
      </c>
      <c r="R11" s="34">
        <f>INDEX('単B'!$O$7:$S$109,ROW(),4)</f>
      </c>
      <c r="S11" s="39" t="s">
        <v>35</v>
      </c>
      <c r="T11" s="39">
        <v>6</v>
      </c>
      <c r="U11" s="34">
        <f>INDEX('複B'!$O$7:$S$109,ROW(),1)</f>
      </c>
      <c r="V11" s="34" t="str">
        <f>INDEX('複B'!$O$7:$S$109,ROW(),2)</f>
        <v>　</v>
      </c>
      <c r="W11" s="34">
        <f>INDEX('複B'!$O$7:$S$109,ROW(),3)</f>
      </c>
      <c r="X11" s="34">
        <f>INDEX('複B'!$O$7:$S$109,ROW(),4)</f>
      </c>
      <c r="Y11" s="39" t="s">
        <v>36</v>
      </c>
      <c r="Z11" s="39">
        <v>11</v>
      </c>
      <c r="AA11" s="34">
        <f>INDEX('単C'!$O$7:$S$109,ROW(),1)</f>
      </c>
      <c r="AB11" s="34" t="str">
        <f>INDEX('単C'!$O$7:$S$109,ROW(),2)</f>
        <v>　</v>
      </c>
      <c r="AC11" s="34">
        <f>INDEX('単C'!$O$7:$S$109,ROW(),3)</f>
      </c>
      <c r="AD11" s="34">
        <f>INDEX('単C'!$O$7:$S$109,ROW(),4)</f>
      </c>
      <c r="AE11" s="39" t="s">
        <v>37</v>
      </c>
      <c r="AF11" s="39">
        <v>6</v>
      </c>
      <c r="AG11" s="34">
        <f>INDEX('複C'!$O$7:$S$109,ROW(),1)</f>
      </c>
      <c r="AH11" s="34" t="str">
        <f>INDEX('複C'!$O$7:$S$109,ROW(),2)</f>
        <v>　</v>
      </c>
      <c r="AI11" s="34">
        <f>INDEX('複C'!$O$7:$S$109,ROW(),3)</f>
      </c>
      <c r="AJ11" s="34">
        <f>INDEX('複C'!$O$7:$S$109,ROW(),4)</f>
      </c>
    </row>
    <row r="12" spans="1:36" ht="14.25">
      <c r="A12" s="39" t="s">
        <v>32</v>
      </c>
      <c r="B12" s="39">
        <v>12</v>
      </c>
      <c r="C12" s="34">
        <f>INDEX('単A'!$O$7:$S$109,ROW(),1)</f>
      </c>
      <c r="D12" s="34" t="str">
        <f>INDEX('単A'!$O$7:$S$109,ROW(),2)</f>
        <v>　</v>
      </c>
      <c r="E12" s="34">
        <f>INDEX('単A'!$O$7:$S$109,ROW(),3)</f>
      </c>
      <c r="F12" s="34">
        <f>INDEX('単A'!$O$7:$S$109,ROW(),4)</f>
      </c>
      <c r="G12" s="39" t="s">
        <v>33</v>
      </c>
      <c r="H12" s="39">
        <v>6</v>
      </c>
      <c r="I12" s="34">
        <f>INDEX('複A'!$O$7:$S$109,ROW(),1)</f>
      </c>
      <c r="J12" s="34" t="str">
        <f>INDEX('複A'!$O$7:$S$109,ROW(),2)</f>
        <v>　</v>
      </c>
      <c r="K12" s="34">
        <f>INDEX('複A'!$O$7:$S$109,ROW(),3)</f>
      </c>
      <c r="L12" s="34">
        <f>INDEX('複A'!$O$7:$S$109,ROW(),4)</f>
      </c>
      <c r="M12" s="39" t="s">
        <v>34</v>
      </c>
      <c r="N12" s="39">
        <v>12</v>
      </c>
      <c r="O12" s="34">
        <f>INDEX('単B'!$O$7:$S$109,ROW(),1)</f>
      </c>
      <c r="P12" s="34" t="str">
        <f>INDEX('単B'!$O$7:$S$109,ROW(),2)</f>
        <v>　</v>
      </c>
      <c r="Q12" s="34">
        <f>INDEX('単B'!$O$7:$S$109,ROW(),3)</f>
      </c>
      <c r="R12" s="34">
        <f>INDEX('単B'!$O$7:$S$109,ROW(),4)</f>
      </c>
      <c r="S12" s="39" t="s">
        <v>35</v>
      </c>
      <c r="T12" s="39">
        <v>6</v>
      </c>
      <c r="U12" s="34">
        <f>INDEX('複B'!$O$7:$S$109,ROW(),1)</f>
      </c>
      <c r="V12" s="34" t="str">
        <f>INDEX('複B'!$O$7:$S$109,ROW(),2)</f>
        <v>　</v>
      </c>
      <c r="W12" s="34">
        <f>INDEX('複B'!$O$7:$S$109,ROW(),3)</f>
      </c>
      <c r="X12" s="34">
        <f>INDEX('複B'!$O$7:$S$109,ROW(),4)</f>
      </c>
      <c r="Y12" s="39" t="s">
        <v>36</v>
      </c>
      <c r="Z12" s="39">
        <v>12</v>
      </c>
      <c r="AA12" s="34">
        <f>INDEX('単C'!$O$7:$S$109,ROW(),1)</f>
      </c>
      <c r="AB12" s="34" t="str">
        <f>INDEX('単C'!$O$7:$S$109,ROW(),2)</f>
        <v>　</v>
      </c>
      <c r="AC12" s="34">
        <f>INDEX('単C'!$O$7:$S$109,ROW(),3)</f>
      </c>
      <c r="AD12" s="34">
        <f>INDEX('単C'!$O$7:$S$109,ROW(),4)</f>
      </c>
      <c r="AE12" s="39" t="s">
        <v>37</v>
      </c>
      <c r="AF12" s="39">
        <v>6</v>
      </c>
      <c r="AG12" s="34">
        <f>INDEX('複C'!$O$7:$S$109,ROW(),1)</f>
      </c>
      <c r="AH12" s="34" t="str">
        <f>INDEX('複C'!$O$7:$S$109,ROW(),2)</f>
        <v>　</v>
      </c>
      <c r="AI12" s="34">
        <f>INDEX('複C'!$O$7:$S$109,ROW(),3)</f>
      </c>
      <c r="AJ12" s="34">
        <f>INDEX('複C'!$O$7:$S$109,ROW(),4)</f>
      </c>
    </row>
    <row r="13" spans="1:36" ht="14.25">
      <c r="A13" s="39" t="s">
        <v>32</v>
      </c>
      <c r="B13" s="39">
        <v>13</v>
      </c>
      <c r="C13" s="34">
        <f>INDEX('単A'!$O$7:$S$109,ROW(),1)</f>
      </c>
      <c r="D13" s="34" t="str">
        <f>INDEX('単A'!$O$7:$S$109,ROW(),2)</f>
        <v>　</v>
      </c>
      <c r="E13" s="34">
        <f>INDEX('単A'!$O$7:$S$109,ROW(),3)</f>
      </c>
      <c r="F13" s="34">
        <f>INDEX('単A'!$O$7:$S$109,ROW(),4)</f>
      </c>
      <c r="G13" s="39" t="s">
        <v>33</v>
      </c>
      <c r="H13" s="39">
        <v>7</v>
      </c>
      <c r="I13" s="34">
        <f>INDEX('複A'!$O$7:$S$109,ROW(),1)</f>
      </c>
      <c r="J13" s="34" t="str">
        <f>INDEX('複A'!$O$7:$S$109,ROW(),2)</f>
        <v>　</v>
      </c>
      <c r="K13" s="34">
        <f>INDEX('複A'!$O$7:$S$109,ROW(),3)</f>
      </c>
      <c r="L13" s="34">
        <f>INDEX('複A'!$O$7:$S$109,ROW(),4)</f>
      </c>
      <c r="M13" s="39" t="s">
        <v>34</v>
      </c>
      <c r="N13" s="39">
        <v>13</v>
      </c>
      <c r="O13" s="34">
        <f>INDEX('単B'!$O$7:$S$109,ROW(),1)</f>
      </c>
      <c r="P13" s="34" t="str">
        <f>INDEX('単B'!$O$7:$S$109,ROW(),2)</f>
        <v>　</v>
      </c>
      <c r="Q13" s="34">
        <f>INDEX('単B'!$O$7:$S$109,ROW(),3)</f>
      </c>
      <c r="R13" s="34">
        <f>INDEX('単B'!$O$7:$S$109,ROW(),4)</f>
      </c>
      <c r="S13" s="39" t="s">
        <v>35</v>
      </c>
      <c r="T13" s="39">
        <v>7</v>
      </c>
      <c r="U13" s="34">
        <f>INDEX('複B'!$O$7:$S$109,ROW(),1)</f>
      </c>
      <c r="V13" s="34" t="str">
        <f>INDEX('複B'!$O$7:$S$109,ROW(),2)</f>
        <v>　</v>
      </c>
      <c r="W13" s="34">
        <f>INDEX('複B'!$O$7:$S$109,ROW(),3)</f>
      </c>
      <c r="X13" s="34">
        <f>INDEX('複B'!$O$7:$S$109,ROW(),4)</f>
      </c>
      <c r="Y13" s="39" t="s">
        <v>36</v>
      </c>
      <c r="Z13" s="39">
        <v>13</v>
      </c>
      <c r="AA13" s="34">
        <f>INDEX('単C'!$O$7:$S$109,ROW(),1)</f>
      </c>
      <c r="AB13" s="34" t="str">
        <f>INDEX('単C'!$O$7:$S$109,ROW(),2)</f>
        <v>　</v>
      </c>
      <c r="AC13" s="34">
        <f>INDEX('単C'!$O$7:$S$109,ROW(),3)</f>
      </c>
      <c r="AD13" s="34">
        <f>INDEX('単C'!$O$7:$S$109,ROW(),4)</f>
      </c>
      <c r="AE13" s="39" t="s">
        <v>37</v>
      </c>
      <c r="AF13" s="39">
        <v>7</v>
      </c>
      <c r="AG13" s="34">
        <f>INDEX('複C'!$O$7:$S$109,ROW(),1)</f>
      </c>
      <c r="AH13" s="34" t="str">
        <f>INDEX('複C'!$O$7:$S$109,ROW(),2)</f>
        <v>　</v>
      </c>
      <c r="AI13" s="34">
        <f>INDEX('複C'!$O$7:$S$109,ROW(),3)</f>
      </c>
      <c r="AJ13" s="34">
        <f>INDEX('複C'!$O$7:$S$109,ROW(),4)</f>
      </c>
    </row>
    <row r="14" spans="1:36" ht="13.5">
      <c r="A14" s="39" t="s">
        <v>32</v>
      </c>
      <c r="B14" s="39">
        <v>14</v>
      </c>
      <c r="C14" s="34">
        <f>INDEX('単A'!$O$7:$S$109,ROW(),1)</f>
      </c>
      <c r="D14" s="34" t="str">
        <f>INDEX('単A'!$O$7:$S$109,ROW(),2)</f>
        <v>　</v>
      </c>
      <c r="E14" s="34">
        <f>INDEX('単A'!$O$7:$S$109,ROW(),3)</f>
      </c>
      <c r="F14" s="34">
        <f>INDEX('単A'!$O$7:$S$109,ROW(),4)</f>
      </c>
      <c r="G14" s="39" t="s">
        <v>33</v>
      </c>
      <c r="H14" s="39">
        <v>7</v>
      </c>
      <c r="I14" s="34">
        <f>INDEX('複A'!$O$7:$S$109,ROW(),1)</f>
      </c>
      <c r="J14" s="34" t="str">
        <f>INDEX('複A'!$O$7:$S$109,ROW(),2)</f>
        <v>　</v>
      </c>
      <c r="K14" s="34">
        <f>INDEX('複A'!$O$7:$S$109,ROW(),3)</f>
      </c>
      <c r="L14" s="34">
        <f>INDEX('複A'!$O$7:$S$109,ROW(),4)</f>
      </c>
      <c r="M14" s="39" t="s">
        <v>34</v>
      </c>
      <c r="N14" s="39">
        <v>14</v>
      </c>
      <c r="O14" s="34">
        <f>INDEX('単B'!$O$7:$S$109,ROW(),1)</f>
      </c>
      <c r="P14" s="34" t="str">
        <f>INDEX('単B'!$O$7:$S$109,ROW(),2)</f>
        <v>　</v>
      </c>
      <c r="Q14" s="34">
        <f>INDEX('単B'!$O$7:$S$109,ROW(),3)</f>
      </c>
      <c r="R14" s="34">
        <f>INDEX('単B'!$O$7:$S$109,ROW(),4)</f>
      </c>
      <c r="S14" s="39" t="s">
        <v>35</v>
      </c>
      <c r="T14" s="39">
        <v>7</v>
      </c>
      <c r="U14" s="34">
        <f>INDEX('複B'!$O$7:$S$109,ROW(),1)</f>
      </c>
      <c r="V14" s="34" t="str">
        <f>INDEX('複B'!$O$7:$S$109,ROW(),2)</f>
        <v>　</v>
      </c>
      <c r="W14" s="34">
        <f>INDEX('複B'!$O$7:$S$109,ROW(),3)</f>
      </c>
      <c r="X14" s="34">
        <f>INDEX('複B'!$O$7:$S$109,ROW(),4)</f>
      </c>
      <c r="Y14" s="39" t="s">
        <v>36</v>
      </c>
      <c r="Z14" s="39">
        <v>14</v>
      </c>
      <c r="AA14" s="34">
        <f>INDEX('単C'!$O$7:$S$109,ROW(),1)</f>
      </c>
      <c r="AB14" s="34" t="str">
        <f>INDEX('単C'!$O$7:$S$109,ROW(),2)</f>
        <v>　</v>
      </c>
      <c r="AC14" s="34">
        <f>INDEX('単C'!$O$7:$S$109,ROW(),3)</f>
      </c>
      <c r="AD14" s="34">
        <f>INDEX('単C'!$O$7:$S$109,ROW(),4)</f>
      </c>
      <c r="AE14" s="39" t="s">
        <v>37</v>
      </c>
      <c r="AF14" s="39">
        <v>7</v>
      </c>
      <c r="AG14" s="34">
        <f>INDEX('複C'!$O$7:$S$109,ROW(),1)</f>
      </c>
      <c r="AH14" s="34" t="str">
        <f>INDEX('複C'!$O$7:$S$109,ROW(),2)</f>
        <v>　</v>
      </c>
      <c r="AI14" s="34">
        <f>INDEX('複C'!$O$7:$S$109,ROW(),3)</f>
      </c>
      <c r="AJ14" s="34">
        <f>INDEX('複C'!$O$7:$S$109,ROW(),4)</f>
      </c>
    </row>
    <row r="15" spans="1:36" ht="13.5">
      <c r="A15" s="39" t="s">
        <v>32</v>
      </c>
      <c r="B15" s="39">
        <v>15</v>
      </c>
      <c r="C15" s="34">
        <f>INDEX('単A'!$O$7:$S$109,ROW(),1)</f>
      </c>
      <c r="D15" s="34" t="str">
        <f>INDEX('単A'!$O$7:$S$109,ROW(),2)</f>
        <v>　</v>
      </c>
      <c r="E15" s="34">
        <f>INDEX('単A'!$O$7:$S$109,ROW(),3)</f>
      </c>
      <c r="F15" s="34">
        <f>INDEX('単A'!$O$7:$S$109,ROW(),4)</f>
      </c>
      <c r="G15" s="39" t="s">
        <v>33</v>
      </c>
      <c r="H15" s="39">
        <v>8</v>
      </c>
      <c r="I15" s="34">
        <f>INDEX('複A'!$O$7:$S$109,ROW(),1)</f>
      </c>
      <c r="J15" s="34" t="str">
        <f>INDEX('複A'!$O$7:$S$109,ROW(),2)</f>
        <v>　</v>
      </c>
      <c r="K15" s="34">
        <f>INDEX('複A'!$O$7:$S$109,ROW(),3)</f>
      </c>
      <c r="L15" s="34">
        <f>INDEX('複A'!$O$7:$S$109,ROW(),4)</f>
      </c>
      <c r="M15" s="39" t="s">
        <v>34</v>
      </c>
      <c r="N15" s="39">
        <v>15</v>
      </c>
      <c r="O15" s="34">
        <f>INDEX('単B'!$O$7:$S$109,ROW(),1)</f>
      </c>
      <c r="P15" s="34" t="str">
        <f>INDEX('単B'!$O$7:$S$109,ROW(),2)</f>
        <v>　</v>
      </c>
      <c r="Q15" s="34">
        <f>INDEX('単B'!$O$7:$S$109,ROW(),3)</f>
      </c>
      <c r="R15" s="34">
        <f>INDEX('単B'!$O$7:$S$109,ROW(),4)</f>
      </c>
      <c r="S15" s="39" t="s">
        <v>35</v>
      </c>
      <c r="T15" s="39">
        <v>8</v>
      </c>
      <c r="U15" s="34">
        <f>INDEX('複B'!$O$7:$S$109,ROW(),1)</f>
      </c>
      <c r="V15" s="34" t="str">
        <f>INDEX('複B'!$O$7:$S$109,ROW(),2)</f>
        <v>　</v>
      </c>
      <c r="W15" s="34">
        <f>INDEX('複B'!$O$7:$S$109,ROW(),3)</f>
      </c>
      <c r="X15" s="34">
        <f>INDEX('複B'!$O$7:$S$109,ROW(),4)</f>
      </c>
      <c r="Y15" s="39" t="s">
        <v>36</v>
      </c>
      <c r="Z15" s="39">
        <v>15</v>
      </c>
      <c r="AA15" s="34">
        <f>INDEX('単C'!$O$7:$S$109,ROW(),1)</f>
      </c>
      <c r="AB15" s="34" t="str">
        <f>INDEX('単C'!$O$7:$S$109,ROW(),2)</f>
        <v>　</v>
      </c>
      <c r="AC15" s="34">
        <f>INDEX('単C'!$O$7:$S$109,ROW(),3)</f>
      </c>
      <c r="AD15" s="34">
        <f>INDEX('単C'!$O$7:$S$109,ROW(),4)</f>
      </c>
      <c r="AE15" s="39" t="s">
        <v>37</v>
      </c>
      <c r="AF15" s="39">
        <v>8</v>
      </c>
      <c r="AG15" s="34">
        <f>INDEX('複C'!$O$7:$S$109,ROW(),1)</f>
      </c>
      <c r="AH15" s="34" t="str">
        <f>INDEX('複C'!$O$7:$S$109,ROW(),2)</f>
        <v>　</v>
      </c>
      <c r="AI15" s="34">
        <f>INDEX('複C'!$O$7:$S$109,ROW(),3)</f>
      </c>
      <c r="AJ15" s="34">
        <f>INDEX('複C'!$O$7:$S$109,ROW(),4)</f>
      </c>
    </row>
    <row r="16" spans="1:36" ht="13.5">
      <c r="A16" s="39" t="s">
        <v>32</v>
      </c>
      <c r="B16" s="39">
        <v>16</v>
      </c>
      <c r="C16" s="34">
        <f>INDEX('単A'!$O$7:$S$109,ROW(),1)</f>
      </c>
      <c r="D16" s="34" t="str">
        <f>INDEX('単A'!$O$7:$S$109,ROW(),2)</f>
        <v>　</v>
      </c>
      <c r="E16" s="34">
        <f>INDEX('単A'!$O$7:$S$109,ROW(),3)</f>
      </c>
      <c r="F16" s="34">
        <f>INDEX('単A'!$O$7:$S$109,ROW(),4)</f>
      </c>
      <c r="G16" s="39" t="s">
        <v>33</v>
      </c>
      <c r="H16" s="39">
        <v>8</v>
      </c>
      <c r="I16" s="34">
        <f>INDEX('複A'!$O$7:$S$109,ROW(),1)</f>
      </c>
      <c r="J16" s="34" t="str">
        <f>INDEX('複A'!$O$7:$S$109,ROW(),2)</f>
        <v>　</v>
      </c>
      <c r="K16" s="34">
        <f>INDEX('複A'!$O$7:$S$109,ROW(),3)</f>
      </c>
      <c r="L16" s="34">
        <f>INDEX('複A'!$O$7:$S$109,ROW(),4)</f>
      </c>
      <c r="M16" s="39" t="s">
        <v>34</v>
      </c>
      <c r="N16" s="39">
        <v>16</v>
      </c>
      <c r="O16" s="34">
        <f>INDEX('単B'!$O$7:$S$109,ROW(),1)</f>
      </c>
      <c r="P16" s="34" t="str">
        <f>INDEX('単B'!$O$7:$S$109,ROW(),2)</f>
        <v>　</v>
      </c>
      <c r="Q16" s="34">
        <f>INDEX('単B'!$O$7:$S$109,ROW(),3)</f>
      </c>
      <c r="R16" s="34">
        <f>INDEX('単B'!$O$7:$S$109,ROW(),4)</f>
      </c>
      <c r="S16" s="39" t="s">
        <v>35</v>
      </c>
      <c r="T16" s="39">
        <v>8</v>
      </c>
      <c r="U16" s="34">
        <f>INDEX('複B'!$O$7:$S$109,ROW(),1)</f>
      </c>
      <c r="V16" s="34" t="str">
        <f>INDEX('複B'!$O$7:$S$109,ROW(),2)</f>
        <v>　</v>
      </c>
      <c r="W16" s="34">
        <f>INDEX('複B'!$O$7:$S$109,ROW(),3)</f>
      </c>
      <c r="X16" s="34">
        <f>INDEX('複B'!$O$7:$S$109,ROW(),4)</f>
      </c>
      <c r="Y16" s="39" t="s">
        <v>36</v>
      </c>
      <c r="Z16" s="39">
        <v>16</v>
      </c>
      <c r="AA16" s="34">
        <f>INDEX('単C'!$O$7:$S$109,ROW(),1)</f>
      </c>
      <c r="AB16" s="34" t="str">
        <f>INDEX('単C'!$O$7:$S$109,ROW(),2)</f>
        <v>　</v>
      </c>
      <c r="AC16" s="34">
        <f>INDEX('単C'!$O$7:$S$109,ROW(),3)</f>
      </c>
      <c r="AD16" s="34">
        <f>INDEX('単C'!$O$7:$S$109,ROW(),4)</f>
      </c>
      <c r="AE16" s="39" t="s">
        <v>37</v>
      </c>
      <c r="AF16" s="39">
        <v>8</v>
      </c>
      <c r="AG16" s="34">
        <f>INDEX('複C'!$O$7:$S$109,ROW(),1)</f>
      </c>
      <c r="AH16" s="34" t="str">
        <f>INDEX('複C'!$O$7:$S$109,ROW(),2)</f>
        <v>　</v>
      </c>
      <c r="AI16" s="34">
        <f>INDEX('複C'!$O$7:$S$109,ROW(),3)</f>
      </c>
      <c r="AJ16" s="34">
        <f>INDEX('複C'!$O$7:$S$109,ROW(),4)</f>
      </c>
    </row>
    <row r="17" spans="1:36" ht="13.5">
      <c r="A17" s="39" t="s">
        <v>32</v>
      </c>
      <c r="B17" s="39">
        <v>17</v>
      </c>
      <c r="C17" s="34">
        <f>INDEX('単A'!$O$7:$S$109,ROW(),1)</f>
      </c>
      <c r="D17" s="34" t="str">
        <f>INDEX('単A'!$O$7:$S$109,ROW(),2)</f>
        <v>　</v>
      </c>
      <c r="E17" s="34">
        <f>INDEX('単A'!$O$7:$S$109,ROW(),3)</f>
      </c>
      <c r="F17" s="34">
        <f>INDEX('単A'!$O$7:$S$109,ROW(),4)</f>
      </c>
      <c r="G17" s="39" t="s">
        <v>33</v>
      </c>
      <c r="H17" s="39">
        <v>9</v>
      </c>
      <c r="I17" s="34">
        <f>INDEX('複A'!$O$7:$S$109,ROW(),1)</f>
      </c>
      <c r="J17" s="34" t="str">
        <f>INDEX('複A'!$O$7:$S$109,ROW(),2)</f>
        <v>　</v>
      </c>
      <c r="K17" s="34">
        <f>INDEX('複A'!$O$7:$S$109,ROW(),3)</f>
      </c>
      <c r="L17" s="34">
        <f>INDEX('複A'!$O$7:$S$109,ROW(),4)</f>
      </c>
      <c r="M17" s="39" t="s">
        <v>34</v>
      </c>
      <c r="N17" s="39">
        <v>17</v>
      </c>
      <c r="O17" s="34">
        <f>INDEX('単B'!$O$7:$S$109,ROW(),1)</f>
      </c>
      <c r="P17" s="34" t="str">
        <f>INDEX('単B'!$O$7:$S$109,ROW(),2)</f>
        <v>　</v>
      </c>
      <c r="Q17" s="34">
        <f>INDEX('単B'!$O$7:$S$109,ROW(),3)</f>
      </c>
      <c r="R17" s="34">
        <f>INDEX('単B'!$O$7:$S$109,ROW(),4)</f>
      </c>
      <c r="S17" s="39" t="s">
        <v>35</v>
      </c>
      <c r="T17" s="39">
        <v>9</v>
      </c>
      <c r="U17" s="34">
        <f>INDEX('複B'!$O$7:$S$109,ROW(),1)</f>
      </c>
      <c r="V17" s="34" t="str">
        <f>INDEX('複B'!$O$7:$S$109,ROW(),2)</f>
        <v>　</v>
      </c>
      <c r="W17" s="34">
        <f>INDEX('複B'!$O$7:$S$109,ROW(),3)</f>
      </c>
      <c r="X17" s="34">
        <f>INDEX('複B'!$O$7:$S$109,ROW(),4)</f>
      </c>
      <c r="Y17" s="39" t="s">
        <v>36</v>
      </c>
      <c r="Z17" s="39">
        <v>17</v>
      </c>
      <c r="AA17" s="34">
        <f>INDEX('単C'!$O$7:$S$109,ROW(),1)</f>
      </c>
      <c r="AB17" s="34" t="str">
        <f>INDEX('単C'!$O$7:$S$109,ROW(),2)</f>
        <v>　</v>
      </c>
      <c r="AC17" s="34">
        <f>INDEX('単C'!$O$7:$S$109,ROW(),3)</f>
      </c>
      <c r="AD17" s="34">
        <f>INDEX('単C'!$O$7:$S$109,ROW(),4)</f>
      </c>
      <c r="AE17" s="39" t="s">
        <v>37</v>
      </c>
      <c r="AF17" s="39">
        <v>9</v>
      </c>
      <c r="AG17" s="34">
        <f>INDEX('複C'!$O$7:$S$109,ROW(),1)</f>
      </c>
      <c r="AH17" s="34" t="str">
        <f>INDEX('複C'!$O$7:$S$109,ROW(),2)</f>
        <v>　</v>
      </c>
      <c r="AI17" s="34">
        <f>INDEX('複C'!$O$7:$S$109,ROW(),3)</f>
      </c>
      <c r="AJ17" s="34">
        <f>INDEX('複C'!$O$7:$S$109,ROW(),4)</f>
      </c>
    </row>
    <row r="18" spans="1:36" ht="13.5">
      <c r="A18" s="39" t="s">
        <v>32</v>
      </c>
      <c r="B18" s="39">
        <v>18</v>
      </c>
      <c r="C18" s="34">
        <f>INDEX('単A'!$O$7:$S$109,ROW(),1)</f>
      </c>
      <c r="D18" s="34" t="str">
        <f>INDEX('単A'!$O$7:$S$109,ROW(),2)</f>
        <v>　</v>
      </c>
      <c r="E18" s="34">
        <f>INDEX('単A'!$O$7:$S$109,ROW(),3)</f>
      </c>
      <c r="F18" s="34">
        <f>INDEX('単A'!$O$7:$S$109,ROW(),4)</f>
      </c>
      <c r="G18" s="39" t="s">
        <v>33</v>
      </c>
      <c r="H18" s="39">
        <v>9</v>
      </c>
      <c r="I18" s="34">
        <f>INDEX('複A'!$O$7:$S$109,ROW(),1)</f>
      </c>
      <c r="J18" s="34" t="str">
        <f>INDEX('複A'!$O$7:$S$109,ROW(),2)</f>
        <v>　</v>
      </c>
      <c r="K18" s="34">
        <f>INDEX('複A'!$O$7:$S$109,ROW(),3)</f>
      </c>
      <c r="L18" s="34">
        <f>INDEX('複A'!$O$7:$S$109,ROW(),4)</f>
      </c>
      <c r="M18" s="39" t="s">
        <v>34</v>
      </c>
      <c r="N18" s="39">
        <v>18</v>
      </c>
      <c r="O18" s="34">
        <f>INDEX('単B'!$O$7:$S$109,ROW(),1)</f>
      </c>
      <c r="P18" s="34" t="str">
        <f>INDEX('単B'!$O$7:$S$109,ROW(),2)</f>
        <v>　</v>
      </c>
      <c r="Q18" s="34">
        <f>INDEX('単B'!$O$7:$S$109,ROW(),3)</f>
      </c>
      <c r="R18" s="34">
        <f>INDEX('単B'!$O$7:$S$109,ROW(),4)</f>
      </c>
      <c r="S18" s="39" t="s">
        <v>35</v>
      </c>
      <c r="T18" s="39">
        <v>9</v>
      </c>
      <c r="U18" s="34">
        <f>INDEX('複B'!$O$7:$S$109,ROW(),1)</f>
      </c>
      <c r="V18" s="34" t="str">
        <f>INDEX('複B'!$O$7:$S$109,ROW(),2)</f>
        <v>　</v>
      </c>
      <c r="W18" s="34">
        <f>INDEX('複B'!$O$7:$S$109,ROW(),3)</f>
      </c>
      <c r="X18" s="34">
        <f>INDEX('複B'!$O$7:$S$109,ROW(),4)</f>
      </c>
      <c r="Y18" s="39" t="s">
        <v>36</v>
      </c>
      <c r="Z18" s="39">
        <v>18</v>
      </c>
      <c r="AA18" s="34">
        <f>INDEX('単C'!$O$7:$S$109,ROW(),1)</f>
      </c>
      <c r="AB18" s="34" t="str">
        <f>INDEX('単C'!$O$7:$S$109,ROW(),2)</f>
        <v>　</v>
      </c>
      <c r="AC18" s="34">
        <f>INDEX('単C'!$O$7:$S$109,ROW(),3)</f>
      </c>
      <c r="AD18" s="34">
        <f>INDEX('単C'!$O$7:$S$109,ROW(),4)</f>
      </c>
      <c r="AE18" s="39" t="s">
        <v>37</v>
      </c>
      <c r="AF18" s="39">
        <v>9</v>
      </c>
      <c r="AG18" s="34">
        <f>INDEX('複C'!$O$7:$S$109,ROW(),1)</f>
      </c>
      <c r="AH18" s="34" t="str">
        <f>INDEX('複C'!$O$7:$S$109,ROW(),2)</f>
        <v>　</v>
      </c>
      <c r="AI18" s="34">
        <f>INDEX('複C'!$O$7:$S$109,ROW(),3)</f>
      </c>
      <c r="AJ18" s="34">
        <f>INDEX('複C'!$O$7:$S$109,ROW(),4)</f>
      </c>
    </row>
    <row r="19" spans="1:36" ht="13.5">
      <c r="A19" s="39" t="s">
        <v>32</v>
      </c>
      <c r="B19" s="39">
        <v>19</v>
      </c>
      <c r="C19" s="34">
        <f>INDEX('単A'!$O$7:$S$109,ROW(),1)</f>
      </c>
      <c r="D19" s="34" t="str">
        <f>INDEX('単A'!$O$7:$S$109,ROW(),2)</f>
        <v>　</v>
      </c>
      <c r="E19" s="34">
        <f>INDEX('単A'!$O$7:$S$109,ROW(),3)</f>
      </c>
      <c r="F19" s="34">
        <f>INDEX('単A'!$O$7:$S$109,ROW(),4)</f>
      </c>
      <c r="G19" s="39" t="s">
        <v>33</v>
      </c>
      <c r="H19" s="39">
        <v>10</v>
      </c>
      <c r="I19" s="34">
        <f>INDEX('複A'!$O$7:$S$109,ROW(),1)</f>
      </c>
      <c r="J19" s="34" t="str">
        <f>INDEX('複A'!$O$7:$S$109,ROW(),2)</f>
        <v>　</v>
      </c>
      <c r="K19" s="34">
        <f>INDEX('複A'!$O$7:$S$109,ROW(),3)</f>
      </c>
      <c r="L19" s="34">
        <f>INDEX('複A'!$O$7:$S$109,ROW(),4)</f>
      </c>
      <c r="M19" s="39" t="s">
        <v>34</v>
      </c>
      <c r="N19" s="39">
        <v>19</v>
      </c>
      <c r="O19" s="34">
        <f>INDEX('単B'!$O$7:$S$109,ROW(),1)</f>
      </c>
      <c r="P19" s="34" t="str">
        <f>INDEX('単B'!$O$7:$S$109,ROW(),2)</f>
        <v>　</v>
      </c>
      <c r="Q19" s="34">
        <f>INDEX('単B'!$O$7:$S$109,ROW(),3)</f>
      </c>
      <c r="R19" s="34">
        <f>INDEX('単B'!$O$7:$S$109,ROW(),4)</f>
      </c>
      <c r="S19" s="39" t="s">
        <v>35</v>
      </c>
      <c r="T19" s="39">
        <v>10</v>
      </c>
      <c r="U19" s="34">
        <f>INDEX('複B'!$O$7:$S$109,ROW(),1)</f>
      </c>
      <c r="V19" s="34" t="str">
        <f>INDEX('複B'!$O$7:$S$109,ROW(),2)</f>
        <v>　</v>
      </c>
      <c r="W19" s="34">
        <f>INDEX('複B'!$O$7:$S$109,ROW(),3)</f>
      </c>
      <c r="X19" s="34">
        <f>INDEX('複B'!$O$7:$S$109,ROW(),4)</f>
      </c>
      <c r="Y19" s="39" t="s">
        <v>36</v>
      </c>
      <c r="Z19" s="39">
        <v>19</v>
      </c>
      <c r="AA19" s="34">
        <f>INDEX('単C'!$O$7:$S$109,ROW(),1)</f>
      </c>
      <c r="AB19" s="34" t="str">
        <f>INDEX('単C'!$O$7:$S$109,ROW(),2)</f>
        <v>　</v>
      </c>
      <c r="AC19" s="34">
        <f>INDEX('単C'!$O$7:$S$109,ROW(),3)</f>
      </c>
      <c r="AD19" s="34">
        <f>INDEX('単C'!$O$7:$S$109,ROW(),4)</f>
      </c>
      <c r="AE19" s="39" t="s">
        <v>37</v>
      </c>
      <c r="AF19" s="39">
        <v>10</v>
      </c>
      <c r="AG19" s="34">
        <f>INDEX('複C'!$O$7:$S$109,ROW(),1)</f>
      </c>
      <c r="AH19" s="34" t="str">
        <f>INDEX('複C'!$O$7:$S$109,ROW(),2)</f>
        <v>　</v>
      </c>
      <c r="AI19" s="34">
        <f>INDEX('複C'!$O$7:$S$109,ROW(),3)</f>
      </c>
      <c r="AJ19" s="34">
        <f>INDEX('複C'!$O$7:$S$109,ROW(),4)</f>
      </c>
    </row>
    <row r="20" spans="1:36" ht="13.5">
      <c r="A20" s="39" t="s">
        <v>32</v>
      </c>
      <c r="B20" s="39">
        <v>20</v>
      </c>
      <c r="C20" s="34">
        <f>INDEX('単A'!$O$7:$S$109,ROW(),1)</f>
      </c>
      <c r="D20" s="34" t="str">
        <f>INDEX('単A'!$O$7:$S$109,ROW(),2)</f>
        <v>　</v>
      </c>
      <c r="E20" s="34">
        <f>INDEX('単A'!$O$7:$S$109,ROW(),3)</f>
      </c>
      <c r="F20" s="34">
        <f>INDEX('単A'!$O$7:$S$109,ROW(),4)</f>
      </c>
      <c r="G20" s="39" t="s">
        <v>33</v>
      </c>
      <c r="H20" s="39">
        <v>10</v>
      </c>
      <c r="I20" s="34">
        <f>INDEX('複A'!$O$7:$S$109,ROW(),1)</f>
      </c>
      <c r="J20" s="34" t="str">
        <f>INDEX('複A'!$O$7:$S$109,ROW(),2)</f>
        <v>　</v>
      </c>
      <c r="K20" s="34">
        <f>INDEX('複A'!$O$7:$S$109,ROW(),3)</f>
      </c>
      <c r="L20" s="34">
        <f>INDEX('複A'!$O$7:$S$109,ROW(),4)</f>
      </c>
      <c r="M20" s="39" t="s">
        <v>34</v>
      </c>
      <c r="N20" s="39">
        <v>20</v>
      </c>
      <c r="O20" s="34">
        <f>INDEX('単B'!$O$7:$S$109,ROW(),1)</f>
      </c>
      <c r="P20" s="34" t="str">
        <f>INDEX('単B'!$O$7:$S$109,ROW(),2)</f>
        <v>　</v>
      </c>
      <c r="Q20" s="34">
        <f>INDEX('単B'!$O$7:$S$109,ROW(),3)</f>
      </c>
      <c r="R20" s="34">
        <f>INDEX('単B'!$O$7:$S$109,ROW(),4)</f>
      </c>
      <c r="S20" s="39" t="s">
        <v>35</v>
      </c>
      <c r="T20" s="39">
        <v>10</v>
      </c>
      <c r="U20" s="34">
        <f>INDEX('複B'!$O$7:$S$109,ROW(),1)</f>
      </c>
      <c r="V20" s="34" t="str">
        <f>INDEX('複B'!$O$7:$S$109,ROW(),2)</f>
        <v>　</v>
      </c>
      <c r="W20" s="34">
        <f>INDEX('複B'!$O$7:$S$109,ROW(),3)</f>
      </c>
      <c r="X20" s="34">
        <f>INDEX('複B'!$O$7:$S$109,ROW(),4)</f>
      </c>
      <c r="Y20" s="39" t="s">
        <v>36</v>
      </c>
      <c r="Z20" s="39">
        <v>20</v>
      </c>
      <c r="AA20" s="34">
        <f>INDEX('単C'!$O$7:$S$109,ROW(),1)</f>
      </c>
      <c r="AB20" s="34" t="str">
        <f>INDEX('単C'!$O$7:$S$109,ROW(),2)</f>
        <v>　</v>
      </c>
      <c r="AC20" s="34">
        <f>INDEX('単C'!$O$7:$S$109,ROW(),3)</f>
      </c>
      <c r="AD20" s="34">
        <f>INDEX('単C'!$O$7:$S$109,ROW(),4)</f>
      </c>
      <c r="AE20" s="39" t="s">
        <v>37</v>
      </c>
      <c r="AF20" s="39">
        <v>10</v>
      </c>
      <c r="AG20" s="34">
        <f>INDEX('複C'!$O$7:$S$109,ROW(),1)</f>
      </c>
      <c r="AH20" s="34" t="str">
        <f>INDEX('複C'!$O$7:$S$109,ROW(),2)</f>
        <v>　</v>
      </c>
      <c r="AI20" s="34">
        <f>INDEX('複C'!$O$7:$S$109,ROW(),3)</f>
      </c>
      <c r="AJ20" s="34">
        <f>INDEX('複C'!$O$7:$S$109,ROW(),4)</f>
      </c>
    </row>
    <row r="21" spans="1:36" ht="13.5">
      <c r="A21" s="39" t="s">
        <v>32</v>
      </c>
      <c r="B21" s="39">
        <v>21</v>
      </c>
      <c r="C21" s="34">
        <f>INDEX('単A'!$O$7:$S$109,ROW(),1)</f>
      </c>
      <c r="D21" s="34" t="str">
        <f>INDEX('単A'!$O$7:$S$109,ROW(),2)</f>
        <v>　</v>
      </c>
      <c r="E21" s="34">
        <f>INDEX('単A'!$O$7:$S$109,ROW(),3)</f>
      </c>
      <c r="F21" s="34">
        <f>INDEX('単A'!$O$7:$S$109,ROW(),4)</f>
      </c>
      <c r="G21" s="39" t="s">
        <v>33</v>
      </c>
      <c r="H21" s="39">
        <v>11</v>
      </c>
      <c r="I21" s="34">
        <f>INDEX('複A'!$O$7:$S$109,ROW(),1)</f>
      </c>
      <c r="J21" s="34" t="str">
        <f>INDEX('複A'!$O$7:$S$109,ROW(),2)</f>
        <v>　</v>
      </c>
      <c r="K21" s="34">
        <f>INDEX('複A'!$O$7:$S$109,ROW(),3)</f>
      </c>
      <c r="L21" s="34">
        <f>INDEX('複A'!$O$7:$S$109,ROW(),4)</f>
      </c>
      <c r="M21" s="39" t="s">
        <v>34</v>
      </c>
      <c r="N21" s="39">
        <v>21</v>
      </c>
      <c r="O21" s="34">
        <f>INDEX('単B'!$O$7:$S$109,ROW(),1)</f>
      </c>
      <c r="P21" s="34" t="str">
        <f>INDEX('単B'!$O$7:$S$109,ROW(),2)</f>
        <v>　</v>
      </c>
      <c r="Q21" s="34">
        <f>INDEX('単B'!$O$7:$S$109,ROW(),3)</f>
      </c>
      <c r="R21" s="34">
        <f>INDEX('単B'!$O$7:$S$109,ROW(),4)</f>
      </c>
      <c r="S21" s="39" t="s">
        <v>35</v>
      </c>
      <c r="T21" s="39">
        <v>11</v>
      </c>
      <c r="U21" s="34">
        <f>INDEX('複B'!$O$7:$S$109,ROW(),1)</f>
      </c>
      <c r="V21" s="34" t="str">
        <f>INDEX('複B'!$O$7:$S$109,ROW(),2)</f>
        <v>　</v>
      </c>
      <c r="W21" s="34">
        <f>INDEX('複B'!$O$7:$S$109,ROW(),3)</f>
      </c>
      <c r="X21" s="34">
        <f>INDEX('複B'!$O$7:$S$109,ROW(),4)</f>
      </c>
      <c r="Y21" s="39" t="s">
        <v>36</v>
      </c>
      <c r="Z21" s="39">
        <v>21</v>
      </c>
      <c r="AA21" s="34">
        <f>INDEX('単C'!$O$7:$S$109,ROW(),1)</f>
      </c>
      <c r="AB21" s="34" t="str">
        <f>INDEX('単C'!$O$7:$S$109,ROW(),2)</f>
        <v>　</v>
      </c>
      <c r="AC21" s="34">
        <f>INDEX('単C'!$O$7:$S$109,ROW(),3)</f>
      </c>
      <c r="AD21" s="34">
        <f>INDEX('単C'!$O$7:$S$109,ROW(),4)</f>
      </c>
      <c r="AE21" s="39" t="s">
        <v>37</v>
      </c>
      <c r="AF21" s="39">
        <v>11</v>
      </c>
      <c r="AG21" s="34">
        <f>INDEX('複C'!$O$7:$S$109,ROW(),1)</f>
      </c>
      <c r="AH21" s="34" t="str">
        <f>INDEX('複C'!$O$7:$S$109,ROW(),2)</f>
        <v>　</v>
      </c>
      <c r="AI21" s="34">
        <f>INDEX('複C'!$O$7:$S$109,ROW(),3)</f>
      </c>
      <c r="AJ21" s="34">
        <f>INDEX('複C'!$O$7:$S$109,ROW(),4)</f>
      </c>
    </row>
    <row r="22" spans="1:36" ht="13.5">
      <c r="A22" s="39" t="s">
        <v>32</v>
      </c>
      <c r="B22" s="39">
        <v>22</v>
      </c>
      <c r="C22" s="34">
        <f>INDEX('単A'!$O$7:$S$109,ROW(),1)</f>
      </c>
      <c r="D22" s="34" t="str">
        <f>INDEX('単A'!$O$7:$S$109,ROW(),2)</f>
        <v>　</v>
      </c>
      <c r="E22" s="34">
        <f>INDEX('単A'!$O$7:$S$109,ROW(),3)</f>
      </c>
      <c r="F22" s="34">
        <f>INDEX('単A'!$O$7:$S$109,ROW(),4)</f>
      </c>
      <c r="G22" s="39" t="s">
        <v>33</v>
      </c>
      <c r="H22" s="39">
        <v>11</v>
      </c>
      <c r="I22" s="34">
        <f>INDEX('複A'!$O$7:$S$109,ROW(),1)</f>
      </c>
      <c r="J22" s="34" t="str">
        <f>INDEX('複A'!$O$7:$S$109,ROW(),2)</f>
        <v>　</v>
      </c>
      <c r="K22" s="34">
        <f>INDEX('複A'!$O$7:$S$109,ROW(),3)</f>
      </c>
      <c r="L22" s="34">
        <f>INDEX('複A'!$O$7:$S$109,ROW(),4)</f>
      </c>
      <c r="M22" s="39" t="s">
        <v>34</v>
      </c>
      <c r="N22" s="39">
        <v>22</v>
      </c>
      <c r="O22" s="34">
        <f>INDEX('単B'!$O$7:$S$109,ROW(),1)</f>
      </c>
      <c r="P22" s="34" t="str">
        <f>INDEX('単B'!$O$7:$S$109,ROW(),2)</f>
        <v>　</v>
      </c>
      <c r="Q22" s="34">
        <f>INDEX('単B'!$O$7:$S$109,ROW(),3)</f>
      </c>
      <c r="R22" s="34">
        <f>INDEX('単B'!$O$7:$S$109,ROW(),4)</f>
      </c>
      <c r="S22" s="39" t="s">
        <v>35</v>
      </c>
      <c r="T22" s="39">
        <v>11</v>
      </c>
      <c r="U22" s="34">
        <f>INDEX('複B'!$O$7:$S$109,ROW(),1)</f>
      </c>
      <c r="V22" s="34" t="str">
        <f>INDEX('複B'!$O$7:$S$109,ROW(),2)</f>
        <v>　</v>
      </c>
      <c r="W22" s="34">
        <f>INDEX('複B'!$O$7:$S$109,ROW(),3)</f>
      </c>
      <c r="X22" s="34">
        <f>INDEX('複B'!$O$7:$S$109,ROW(),4)</f>
      </c>
      <c r="Y22" s="39" t="s">
        <v>36</v>
      </c>
      <c r="Z22" s="39">
        <v>22</v>
      </c>
      <c r="AA22" s="34">
        <f>INDEX('単C'!$O$7:$S$109,ROW(),1)</f>
      </c>
      <c r="AB22" s="34" t="str">
        <f>INDEX('単C'!$O$7:$S$109,ROW(),2)</f>
        <v>　</v>
      </c>
      <c r="AC22" s="34">
        <f>INDEX('単C'!$O$7:$S$109,ROW(),3)</f>
      </c>
      <c r="AD22" s="34">
        <f>INDEX('単C'!$O$7:$S$109,ROW(),4)</f>
      </c>
      <c r="AE22" s="39" t="s">
        <v>37</v>
      </c>
      <c r="AF22" s="39">
        <v>11</v>
      </c>
      <c r="AG22" s="34">
        <f>INDEX('複C'!$O$7:$S$109,ROW(),1)</f>
      </c>
      <c r="AH22" s="34" t="str">
        <f>INDEX('複C'!$O$7:$S$109,ROW(),2)</f>
        <v>　</v>
      </c>
      <c r="AI22" s="34">
        <f>INDEX('複C'!$O$7:$S$109,ROW(),3)</f>
      </c>
      <c r="AJ22" s="34">
        <f>INDEX('複C'!$O$7:$S$109,ROW(),4)</f>
      </c>
    </row>
    <row r="23" spans="1:36" ht="13.5">
      <c r="A23" s="39" t="s">
        <v>32</v>
      </c>
      <c r="B23" s="39">
        <v>23</v>
      </c>
      <c r="C23" s="34">
        <f>INDEX('単A'!$O$7:$S$109,ROW(),1)</f>
      </c>
      <c r="D23" s="34" t="str">
        <f>INDEX('単A'!$O$7:$S$109,ROW(),2)</f>
        <v>　</v>
      </c>
      <c r="E23" s="34">
        <f>INDEX('単A'!$O$7:$S$109,ROW(),3)</f>
      </c>
      <c r="F23" s="34">
        <f>INDEX('単A'!$O$7:$S$109,ROW(),4)</f>
      </c>
      <c r="G23" s="39" t="s">
        <v>33</v>
      </c>
      <c r="H23" s="39">
        <v>12</v>
      </c>
      <c r="I23" s="34">
        <f>INDEX('複A'!$O$7:$S$109,ROW(),1)</f>
      </c>
      <c r="J23" s="34" t="str">
        <f>INDEX('複A'!$O$7:$S$109,ROW(),2)</f>
        <v>　</v>
      </c>
      <c r="K23" s="34">
        <f>INDEX('複A'!$O$7:$S$109,ROW(),3)</f>
      </c>
      <c r="L23" s="34">
        <f>INDEX('複A'!$O$7:$S$109,ROW(),4)</f>
      </c>
      <c r="M23" s="39" t="s">
        <v>34</v>
      </c>
      <c r="N23" s="39">
        <v>23</v>
      </c>
      <c r="O23" s="34">
        <f>INDEX('単B'!$O$7:$S$109,ROW(),1)</f>
      </c>
      <c r="P23" s="34" t="str">
        <f>INDEX('単B'!$O$7:$S$109,ROW(),2)</f>
        <v>　</v>
      </c>
      <c r="Q23" s="34">
        <f>INDEX('単B'!$O$7:$S$109,ROW(),3)</f>
      </c>
      <c r="R23" s="34">
        <f>INDEX('単B'!$O$7:$S$109,ROW(),4)</f>
      </c>
      <c r="S23" s="39" t="s">
        <v>35</v>
      </c>
      <c r="T23" s="39">
        <v>12</v>
      </c>
      <c r="U23" s="34">
        <f>INDEX('複B'!$O$7:$S$109,ROW(),1)</f>
      </c>
      <c r="V23" s="34" t="str">
        <f>INDEX('複B'!$O$7:$S$109,ROW(),2)</f>
        <v>　</v>
      </c>
      <c r="W23" s="34">
        <f>INDEX('複B'!$O$7:$S$109,ROW(),3)</f>
      </c>
      <c r="X23" s="34">
        <f>INDEX('複B'!$O$7:$S$109,ROW(),4)</f>
      </c>
      <c r="Y23" s="39" t="s">
        <v>36</v>
      </c>
      <c r="Z23" s="39">
        <v>23</v>
      </c>
      <c r="AA23" s="34">
        <f>INDEX('単C'!$O$7:$S$109,ROW(),1)</f>
      </c>
      <c r="AB23" s="34" t="str">
        <f>INDEX('単C'!$O$7:$S$109,ROW(),2)</f>
        <v>　</v>
      </c>
      <c r="AC23" s="34">
        <f>INDEX('単C'!$O$7:$S$109,ROW(),3)</f>
      </c>
      <c r="AD23" s="34">
        <f>INDEX('単C'!$O$7:$S$109,ROW(),4)</f>
      </c>
      <c r="AE23" s="39" t="s">
        <v>37</v>
      </c>
      <c r="AF23" s="39">
        <v>12</v>
      </c>
      <c r="AG23" s="34">
        <f>INDEX('複C'!$O$7:$S$109,ROW(),1)</f>
      </c>
      <c r="AH23" s="34" t="str">
        <f>INDEX('複C'!$O$7:$S$109,ROW(),2)</f>
        <v>　</v>
      </c>
      <c r="AI23" s="34">
        <f>INDEX('複C'!$O$7:$S$109,ROW(),3)</f>
      </c>
      <c r="AJ23" s="34">
        <f>INDEX('複C'!$O$7:$S$109,ROW(),4)</f>
      </c>
    </row>
    <row r="24" spans="1:36" ht="13.5">
      <c r="A24" s="39" t="s">
        <v>32</v>
      </c>
      <c r="B24" s="39">
        <v>24</v>
      </c>
      <c r="C24" s="34">
        <f>INDEX('単A'!$O$7:$S$109,ROW(),1)</f>
      </c>
      <c r="D24" s="34" t="str">
        <f>INDEX('単A'!$O$7:$S$109,ROW(),2)</f>
        <v>　</v>
      </c>
      <c r="E24" s="34">
        <f>INDEX('単A'!$O$7:$S$109,ROW(),3)</f>
      </c>
      <c r="F24" s="34">
        <f>INDEX('単A'!$O$7:$S$109,ROW(),4)</f>
      </c>
      <c r="G24" s="39" t="s">
        <v>33</v>
      </c>
      <c r="H24" s="39">
        <v>12</v>
      </c>
      <c r="I24" s="34">
        <f>INDEX('複A'!$O$7:$S$109,ROW(),1)</f>
      </c>
      <c r="J24" s="34" t="str">
        <f>INDEX('複A'!$O$7:$S$109,ROW(),2)</f>
        <v>　</v>
      </c>
      <c r="K24" s="34">
        <f>INDEX('複A'!$O$7:$S$109,ROW(),3)</f>
      </c>
      <c r="L24" s="34">
        <f>INDEX('複A'!$O$7:$S$109,ROW(),4)</f>
      </c>
      <c r="M24" s="39" t="s">
        <v>34</v>
      </c>
      <c r="N24" s="39">
        <v>24</v>
      </c>
      <c r="O24" s="34">
        <f>INDEX('単B'!$O$7:$S$109,ROW(),1)</f>
      </c>
      <c r="P24" s="34" t="str">
        <f>INDEX('単B'!$O$7:$S$109,ROW(),2)</f>
        <v>　</v>
      </c>
      <c r="Q24" s="34">
        <f>INDEX('単B'!$O$7:$S$109,ROW(),3)</f>
      </c>
      <c r="R24" s="34">
        <f>INDEX('単B'!$O$7:$S$109,ROW(),4)</f>
      </c>
      <c r="S24" s="39" t="s">
        <v>35</v>
      </c>
      <c r="T24" s="39">
        <v>12</v>
      </c>
      <c r="U24" s="34">
        <f>INDEX('複B'!$O$7:$S$109,ROW(),1)</f>
      </c>
      <c r="V24" s="34" t="str">
        <f>INDEX('複B'!$O$7:$S$109,ROW(),2)</f>
        <v>　</v>
      </c>
      <c r="W24" s="34">
        <f>INDEX('複B'!$O$7:$S$109,ROW(),3)</f>
      </c>
      <c r="X24" s="34">
        <f>INDEX('複B'!$O$7:$S$109,ROW(),4)</f>
      </c>
      <c r="Y24" s="39" t="s">
        <v>36</v>
      </c>
      <c r="Z24" s="39">
        <v>24</v>
      </c>
      <c r="AA24" s="34">
        <f>INDEX('単C'!$O$7:$S$109,ROW(),1)</f>
      </c>
      <c r="AB24" s="34" t="str">
        <f>INDEX('単C'!$O$7:$S$109,ROW(),2)</f>
        <v>　</v>
      </c>
      <c r="AC24" s="34">
        <f>INDEX('単C'!$O$7:$S$109,ROW(),3)</f>
      </c>
      <c r="AD24" s="34">
        <f>INDEX('単C'!$O$7:$S$109,ROW(),4)</f>
      </c>
      <c r="AE24" s="39" t="s">
        <v>37</v>
      </c>
      <c r="AF24" s="39">
        <v>12</v>
      </c>
      <c r="AG24" s="34">
        <f>INDEX('複C'!$O$7:$S$109,ROW(),1)</f>
      </c>
      <c r="AH24" s="34" t="str">
        <f>INDEX('複C'!$O$7:$S$109,ROW(),2)</f>
        <v>　</v>
      </c>
      <c r="AI24" s="34">
        <f>INDEX('複C'!$O$7:$S$109,ROW(),3)</f>
      </c>
      <c r="AJ24" s="34">
        <f>INDEX('複C'!$O$7:$S$109,ROW(),4)</f>
      </c>
    </row>
    <row r="25" spans="1:36" ht="13.5">
      <c r="A25" s="39" t="s">
        <v>32</v>
      </c>
      <c r="B25" s="39">
        <v>25</v>
      </c>
      <c r="C25" s="34">
        <f>INDEX('単A'!$O$7:$S$109,ROW(),1)</f>
      </c>
      <c r="D25" s="34" t="str">
        <f>INDEX('単A'!$O$7:$S$109,ROW(),2)</f>
        <v>　</v>
      </c>
      <c r="E25" s="34">
        <f>INDEX('単A'!$O$7:$S$109,ROW(),3)</f>
      </c>
      <c r="F25" s="34">
        <f>INDEX('単A'!$O$7:$S$109,ROW(),4)</f>
      </c>
      <c r="G25" s="39" t="s">
        <v>33</v>
      </c>
      <c r="H25" s="39">
        <v>13</v>
      </c>
      <c r="I25" s="34">
        <f>INDEX('複A'!$O$7:$S$109,ROW(),1)</f>
      </c>
      <c r="J25" s="34" t="str">
        <f>INDEX('複A'!$O$7:$S$109,ROW(),2)</f>
        <v>　</v>
      </c>
      <c r="K25" s="34">
        <f>INDEX('複A'!$O$7:$S$109,ROW(),3)</f>
      </c>
      <c r="L25" s="34">
        <f>INDEX('複A'!$O$7:$S$109,ROW(),4)</f>
      </c>
      <c r="M25" s="39" t="s">
        <v>34</v>
      </c>
      <c r="N25" s="39">
        <v>25</v>
      </c>
      <c r="O25" s="34">
        <f>INDEX('単B'!$O$7:$S$109,ROW(),1)</f>
      </c>
      <c r="P25" s="34" t="str">
        <f>INDEX('単B'!$O$7:$S$109,ROW(),2)</f>
        <v>　</v>
      </c>
      <c r="Q25" s="34">
        <f>INDEX('単B'!$O$7:$S$109,ROW(),3)</f>
      </c>
      <c r="R25" s="34">
        <f>INDEX('単B'!$O$7:$S$109,ROW(),4)</f>
      </c>
      <c r="S25" s="39" t="s">
        <v>35</v>
      </c>
      <c r="T25" s="39">
        <v>13</v>
      </c>
      <c r="U25" s="34">
        <f>INDEX('複B'!$O$7:$S$109,ROW(),1)</f>
      </c>
      <c r="V25" s="34" t="str">
        <f>INDEX('複B'!$O$7:$S$109,ROW(),2)</f>
        <v>　</v>
      </c>
      <c r="W25" s="34">
        <f>INDEX('複B'!$O$7:$S$109,ROW(),3)</f>
      </c>
      <c r="X25" s="34">
        <f>INDEX('複B'!$O$7:$S$109,ROW(),4)</f>
      </c>
      <c r="Y25" s="39" t="s">
        <v>36</v>
      </c>
      <c r="Z25" s="39">
        <v>25</v>
      </c>
      <c r="AA25" s="34">
        <f>INDEX('単C'!$O$7:$S$109,ROW(),1)</f>
      </c>
      <c r="AB25" s="34" t="str">
        <f>INDEX('単C'!$O$7:$S$109,ROW(),2)</f>
        <v>　</v>
      </c>
      <c r="AC25" s="34">
        <f>INDEX('単C'!$O$7:$S$109,ROW(),3)</f>
      </c>
      <c r="AD25" s="34">
        <f>INDEX('単C'!$O$7:$S$109,ROW(),4)</f>
      </c>
      <c r="AE25" s="39" t="s">
        <v>37</v>
      </c>
      <c r="AF25" s="39">
        <v>13</v>
      </c>
      <c r="AG25" s="34">
        <f>INDEX('複C'!$O$7:$S$109,ROW(),1)</f>
      </c>
      <c r="AH25" s="34" t="str">
        <f>INDEX('複C'!$O$7:$S$109,ROW(),2)</f>
        <v>　</v>
      </c>
      <c r="AI25" s="34">
        <f>INDEX('複C'!$O$7:$S$109,ROW(),3)</f>
      </c>
      <c r="AJ25" s="34">
        <f>INDEX('複C'!$O$7:$S$109,ROW(),4)</f>
      </c>
    </row>
    <row r="26" spans="1:36" ht="13.5">
      <c r="A26" s="39" t="s">
        <v>32</v>
      </c>
      <c r="B26" s="39">
        <v>26</v>
      </c>
      <c r="C26" s="34">
        <f>INDEX('単A'!$O$7:$S$109,ROW(),1)</f>
      </c>
      <c r="D26" s="34" t="str">
        <f>INDEX('単A'!$O$7:$S$109,ROW(),2)</f>
        <v>　</v>
      </c>
      <c r="E26" s="34">
        <f>INDEX('単A'!$O$7:$S$109,ROW(),3)</f>
      </c>
      <c r="F26" s="34">
        <f>INDEX('単A'!$O$7:$S$109,ROW(),4)</f>
      </c>
      <c r="G26" s="39" t="s">
        <v>33</v>
      </c>
      <c r="H26" s="39">
        <v>13</v>
      </c>
      <c r="I26" s="34">
        <f>INDEX('複A'!$O$7:$S$109,ROW(),1)</f>
      </c>
      <c r="J26" s="34" t="str">
        <f>INDEX('複A'!$O$7:$S$109,ROW(),2)</f>
        <v>　</v>
      </c>
      <c r="K26" s="34">
        <f>INDEX('複A'!$O$7:$S$109,ROW(),3)</f>
      </c>
      <c r="L26" s="34">
        <f>INDEX('複A'!$O$7:$S$109,ROW(),4)</f>
      </c>
      <c r="M26" s="39" t="s">
        <v>34</v>
      </c>
      <c r="N26" s="39">
        <v>26</v>
      </c>
      <c r="O26" s="34">
        <f>INDEX('単B'!$O$7:$S$109,ROW(),1)</f>
      </c>
      <c r="P26" s="34" t="str">
        <f>INDEX('単B'!$O$7:$S$109,ROW(),2)</f>
        <v>　</v>
      </c>
      <c r="Q26" s="34">
        <f>INDEX('単B'!$O$7:$S$109,ROW(),3)</f>
      </c>
      <c r="R26" s="34">
        <f>INDEX('単B'!$O$7:$S$109,ROW(),4)</f>
      </c>
      <c r="S26" s="39" t="s">
        <v>35</v>
      </c>
      <c r="T26" s="39">
        <v>13</v>
      </c>
      <c r="U26" s="34">
        <f>INDEX('複B'!$O$7:$S$109,ROW(),1)</f>
      </c>
      <c r="V26" s="34" t="str">
        <f>INDEX('複B'!$O$7:$S$109,ROW(),2)</f>
        <v>　</v>
      </c>
      <c r="W26" s="34">
        <f>INDEX('複B'!$O$7:$S$109,ROW(),3)</f>
      </c>
      <c r="X26" s="34">
        <f>INDEX('複B'!$O$7:$S$109,ROW(),4)</f>
      </c>
      <c r="Y26" s="39" t="s">
        <v>36</v>
      </c>
      <c r="Z26" s="39">
        <v>26</v>
      </c>
      <c r="AA26" s="34">
        <f>INDEX('単C'!$O$7:$S$109,ROW(),1)</f>
      </c>
      <c r="AB26" s="34" t="str">
        <f>INDEX('単C'!$O$7:$S$109,ROW(),2)</f>
        <v>　</v>
      </c>
      <c r="AC26" s="34">
        <f>INDEX('単C'!$O$7:$S$109,ROW(),3)</f>
      </c>
      <c r="AD26" s="34">
        <f>INDEX('単C'!$O$7:$S$109,ROW(),4)</f>
      </c>
      <c r="AE26" s="39" t="s">
        <v>37</v>
      </c>
      <c r="AF26" s="39">
        <v>13</v>
      </c>
      <c r="AG26" s="34">
        <f>INDEX('複C'!$O$7:$S$109,ROW(),1)</f>
      </c>
      <c r="AH26" s="34" t="str">
        <f>INDEX('複C'!$O$7:$S$109,ROW(),2)</f>
        <v>　</v>
      </c>
      <c r="AI26" s="34">
        <f>INDEX('複C'!$O$7:$S$109,ROW(),3)</f>
      </c>
      <c r="AJ26" s="34">
        <f>INDEX('複C'!$O$7:$S$109,ROW(),4)</f>
      </c>
    </row>
    <row r="27" spans="1:36" ht="13.5">
      <c r="A27" s="39" t="s">
        <v>32</v>
      </c>
      <c r="B27" s="39">
        <v>27</v>
      </c>
      <c r="C27" s="34">
        <f>INDEX('単A'!$O$7:$S$109,ROW(),1)</f>
      </c>
      <c r="D27" s="34" t="str">
        <f>INDEX('単A'!$O$7:$S$109,ROW(),2)</f>
        <v>　</v>
      </c>
      <c r="E27" s="34">
        <f>INDEX('単A'!$O$7:$S$109,ROW(),3)</f>
      </c>
      <c r="F27" s="34">
        <f>INDEX('単A'!$O$7:$S$109,ROW(),4)</f>
      </c>
      <c r="G27" s="39" t="s">
        <v>33</v>
      </c>
      <c r="H27" s="39">
        <v>14</v>
      </c>
      <c r="I27" s="34">
        <f>INDEX('複A'!$O$7:$S$109,ROW(),1)</f>
      </c>
      <c r="J27" s="34" t="str">
        <f>INDEX('複A'!$O$7:$S$109,ROW(),2)</f>
        <v>　</v>
      </c>
      <c r="K27" s="34">
        <f>INDEX('複A'!$O$7:$S$109,ROW(),3)</f>
      </c>
      <c r="L27" s="34">
        <f>INDEX('複A'!$O$7:$S$109,ROW(),4)</f>
      </c>
      <c r="M27" s="39" t="s">
        <v>34</v>
      </c>
      <c r="N27" s="39">
        <v>27</v>
      </c>
      <c r="O27" s="34">
        <f>INDEX('単B'!$O$7:$S$109,ROW(),1)</f>
      </c>
      <c r="P27" s="34" t="str">
        <f>INDEX('単B'!$O$7:$S$109,ROW(),2)</f>
        <v>　</v>
      </c>
      <c r="Q27" s="34">
        <f>INDEX('単B'!$O$7:$S$109,ROW(),3)</f>
      </c>
      <c r="R27" s="34">
        <f>INDEX('単B'!$O$7:$S$109,ROW(),4)</f>
      </c>
      <c r="S27" s="39" t="s">
        <v>35</v>
      </c>
      <c r="T27" s="39">
        <v>14</v>
      </c>
      <c r="U27" s="34">
        <f>INDEX('複B'!$O$7:$S$109,ROW(),1)</f>
      </c>
      <c r="V27" s="34" t="str">
        <f>INDEX('複B'!$O$7:$S$109,ROW(),2)</f>
        <v>　</v>
      </c>
      <c r="W27" s="34">
        <f>INDEX('複B'!$O$7:$S$109,ROW(),3)</f>
      </c>
      <c r="X27" s="34">
        <f>INDEX('複B'!$O$7:$S$109,ROW(),4)</f>
      </c>
      <c r="Y27" s="39" t="s">
        <v>36</v>
      </c>
      <c r="Z27" s="39">
        <v>27</v>
      </c>
      <c r="AA27" s="34">
        <f>INDEX('単C'!$O$7:$S$109,ROW(),1)</f>
      </c>
      <c r="AB27" s="34" t="str">
        <f>INDEX('単C'!$O$7:$S$109,ROW(),2)</f>
        <v>　</v>
      </c>
      <c r="AC27" s="34">
        <f>INDEX('単C'!$O$7:$S$109,ROW(),3)</f>
      </c>
      <c r="AD27" s="34">
        <f>INDEX('単C'!$O$7:$S$109,ROW(),4)</f>
      </c>
      <c r="AE27" s="39" t="s">
        <v>37</v>
      </c>
      <c r="AF27" s="39">
        <v>14</v>
      </c>
      <c r="AG27" s="34">
        <f>INDEX('複C'!$O$7:$S$109,ROW(),1)</f>
      </c>
      <c r="AH27" s="34" t="str">
        <f>INDEX('複C'!$O$7:$S$109,ROW(),2)</f>
        <v>　</v>
      </c>
      <c r="AI27" s="34">
        <f>INDEX('複C'!$O$7:$S$109,ROW(),3)</f>
      </c>
      <c r="AJ27" s="34">
        <f>INDEX('複C'!$O$7:$S$109,ROW(),4)</f>
      </c>
    </row>
    <row r="28" spans="1:36" ht="13.5">
      <c r="A28" s="39" t="s">
        <v>32</v>
      </c>
      <c r="B28" s="39">
        <v>28</v>
      </c>
      <c r="C28" s="34">
        <f>INDEX('単A'!$O$7:$S$109,ROW(),1)</f>
      </c>
      <c r="D28" s="34" t="str">
        <f>INDEX('単A'!$O$7:$S$109,ROW(),2)</f>
        <v>　</v>
      </c>
      <c r="E28" s="34">
        <f>INDEX('単A'!$O$7:$S$109,ROW(),3)</f>
      </c>
      <c r="F28" s="34">
        <f>INDEX('単A'!$O$7:$S$109,ROW(),4)</f>
      </c>
      <c r="G28" s="39" t="s">
        <v>33</v>
      </c>
      <c r="H28" s="39">
        <v>14</v>
      </c>
      <c r="I28" s="34">
        <f>INDEX('複A'!$O$7:$S$109,ROW(),1)</f>
      </c>
      <c r="J28" s="34" t="str">
        <f>INDEX('複A'!$O$7:$S$109,ROW(),2)</f>
        <v>　</v>
      </c>
      <c r="K28" s="34">
        <f>INDEX('複A'!$O$7:$S$109,ROW(),3)</f>
      </c>
      <c r="L28" s="34">
        <f>INDEX('複A'!$O$7:$S$109,ROW(),4)</f>
      </c>
      <c r="M28" s="39" t="s">
        <v>34</v>
      </c>
      <c r="N28" s="39">
        <v>28</v>
      </c>
      <c r="O28" s="34">
        <f>INDEX('単B'!$O$7:$S$109,ROW(),1)</f>
      </c>
      <c r="P28" s="34" t="str">
        <f>INDEX('単B'!$O$7:$S$109,ROW(),2)</f>
        <v>　</v>
      </c>
      <c r="Q28" s="34">
        <f>INDEX('単B'!$O$7:$S$109,ROW(),3)</f>
      </c>
      <c r="R28" s="34">
        <f>INDEX('単B'!$O$7:$S$109,ROW(),4)</f>
      </c>
      <c r="S28" s="39" t="s">
        <v>35</v>
      </c>
      <c r="T28" s="39">
        <v>14</v>
      </c>
      <c r="U28" s="34">
        <f>INDEX('複B'!$O$7:$S$109,ROW(),1)</f>
      </c>
      <c r="V28" s="34" t="str">
        <f>INDEX('複B'!$O$7:$S$109,ROW(),2)</f>
        <v>　</v>
      </c>
      <c r="W28" s="34">
        <f>INDEX('複B'!$O$7:$S$109,ROW(),3)</f>
      </c>
      <c r="X28" s="34">
        <f>INDEX('複B'!$O$7:$S$109,ROW(),4)</f>
      </c>
      <c r="Y28" s="39" t="s">
        <v>36</v>
      </c>
      <c r="Z28" s="39">
        <v>28</v>
      </c>
      <c r="AA28" s="34">
        <f>INDEX('単C'!$O$7:$S$109,ROW(),1)</f>
      </c>
      <c r="AB28" s="34" t="str">
        <f>INDEX('単C'!$O$7:$S$109,ROW(),2)</f>
        <v>　</v>
      </c>
      <c r="AC28" s="34">
        <f>INDEX('単C'!$O$7:$S$109,ROW(),3)</f>
      </c>
      <c r="AD28" s="34">
        <f>INDEX('単C'!$O$7:$S$109,ROW(),4)</f>
      </c>
      <c r="AE28" s="39" t="s">
        <v>37</v>
      </c>
      <c r="AF28" s="39">
        <v>14</v>
      </c>
      <c r="AG28" s="34">
        <f>INDEX('複C'!$O$7:$S$109,ROW(),1)</f>
      </c>
      <c r="AH28" s="34" t="str">
        <f>INDEX('複C'!$O$7:$S$109,ROW(),2)</f>
        <v>　</v>
      </c>
      <c r="AI28" s="34">
        <f>INDEX('複C'!$O$7:$S$109,ROW(),3)</f>
      </c>
      <c r="AJ28" s="34">
        <f>INDEX('複C'!$O$7:$S$109,ROW(),4)</f>
      </c>
    </row>
    <row r="29" spans="1:36" ht="13.5">
      <c r="A29" s="39" t="s">
        <v>32</v>
      </c>
      <c r="B29" s="39">
        <v>29</v>
      </c>
      <c r="C29" s="34">
        <f>INDEX('単A'!$O$7:$S$109,ROW(),1)</f>
      </c>
      <c r="D29" s="34" t="str">
        <f>INDEX('単A'!$O$7:$S$109,ROW(),2)</f>
        <v>　</v>
      </c>
      <c r="E29" s="34">
        <f>INDEX('単A'!$O$7:$S$109,ROW(),3)</f>
      </c>
      <c r="F29" s="34">
        <f>INDEX('単A'!$O$7:$S$109,ROW(),4)</f>
      </c>
      <c r="G29" s="39" t="s">
        <v>33</v>
      </c>
      <c r="H29" s="39">
        <v>15</v>
      </c>
      <c r="I29" s="34">
        <f>INDEX('複A'!$O$7:$S$109,ROW(),1)</f>
      </c>
      <c r="J29" s="34" t="str">
        <f>INDEX('複A'!$O$7:$S$109,ROW(),2)</f>
        <v>　</v>
      </c>
      <c r="K29" s="34">
        <f>INDEX('複A'!$O$7:$S$109,ROW(),3)</f>
      </c>
      <c r="L29" s="34">
        <f>INDEX('複A'!$O$7:$S$109,ROW(),4)</f>
      </c>
      <c r="M29" s="39" t="s">
        <v>34</v>
      </c>
      <c r="N29" s="39">
        <v>29</v>
      </c>
      <c r="O29" s="34">
        <f>INDEX('単B'!$O$7:$S$109,ROW(),1)</f>
      </c>
      <c r="P29" s="34" t="str">
        <f>INDEX('単B'!$O$7:$S$109,ROW(),2)</f>
        <v>　</v>
      </c>
      <c r="Q29" s="34">
        <f>INDEX('単B'!$O$7:$S$109,ROW(),3)</f>
      </c>
      <c r="R29" s="34">
        <f>INDEX('単B'!$O$7:$S$109,ROW(),4)</f>
      </c>
      <c r="S29" s="39" t="s">
        <v>35</v>
      </c>
      <c r="T29" s="39">
        <v>15</v>
      </c>
      <c r="U29" s="34">
        <f>INDEX('複B'!$O$7:$S$109,ROW(),1)</f>
      </c>
      <c r="V29" s="34" t="str">
        <f>INDEX('複B'!$O$7:$S$109,ROW(),2)</f>
        <v>　</v>
      </c>
      <c r="W29" s="34">
        <f>INDEX('複B'!$O$7:$S$109,ROW(),3)</f>
      </c>
      <c r="X29" s="34">
        <f>INDEX('複B'!$O$7:$S$109,ROW(),4)</f>
      </c>
      <c r="Y29" s="39" t="s">
        <v>36</v>
      </c>
      <c r="Z29" s="39">
        <v>29</v>
      </c>
      <c r="AA29" s="34">
        <f>INDEX('単C'!$O$7:$S$109,ROW(),1)</f>
      </c>
      <c r="AB29" s="34" t="str">
        <f>INDEX('単C'!$O$7:$S$109,ROW(),2)</f>
        <v>　</v>
      </c>
      <c r="AC29" s="34">
        <f>INDEX('単C'!$O$7:$S$109,ROW(),3)</f>
      </c>
      <c r="AD29" s="34">
        <f>INDEX('単C'!$O$7:$S$109,ROW(),4)</f>
      </c>
      <c r="AE29" s="39" t="s">
        <v>37</v>
      </c>
      <c r="AF29" s="39">
        <v>15</v>
      </c>
      <c r="AG29" s="34">
        <f>INDEX('複C'!$O$7:$S$109,ROW(),1)</f>
      </c>
      <c r="AH29" s="34" t="str">
        <f>INDEX('複C'!$O$7:$S$109,ROW(),2)</f>
        <v>　</v>
      </c>
      <c r="AI29" s="34">
        <f>INDEX('複C'!$O$7:$S$109,ROW(),3)</f>
      </c>
      <c r="AJ29" s="34">
        <f>INDEX('複C'!$O$7:$S$109,ROW(),4)</f>
      </c>
    </row>
    <row r="30" spans="1:36" ht="13.5">
      <c r="A30" s="39" t="s">
        <v>32</v>
      </c>
      <c r="B30" s="39">
        <v>30</v>
      </c>
      <c r="C30" s="34">
        <f>INDEX('単A'!$O$7:$S$109,ROW(),1)</f>
      </c>
      <c r="D30" s="34" t="str">
        <f>INDEX('単A'!$O$7:$S$109,ROW(),2)</f>
        <v>　</v>
      </c>
      <c r="E30" s="34">
        <f>INDEX('単A'!$O$7:$S$109,ROW(),3)</f>
      </c>
      <c r="F30" s="34">
        <f>INDEX('単A'!$O$7:$S$109,ROW(),4)</f>
      </c>
      <c r="G30" s="39" t="s">
        <v>33</v>
      </c>
      <c r="H30" s="39">
        <v>15</v>
      </c>
      <c r="I30" s="34">
        <f>INDEX('複A'!$O$7:$S$109,ROW(),1)</f>
      </c>
      <c r="J30" s="34" t="str">
        <f>INDEX('複A'!$O$7:$S$109,ROW(),2)</f>
        <v>　</v>
      </c>
      <c r="K30" s="34">
        <f>INDEX('複A'!$O$7:$S$109,ROW(),3)</f>
      </c>
      <c r="L30" s="34">
        <f>INDEX('複A'!$O$7:$S$109,ROW(),4)</f>
      </c>
      <c r="M30" s="39" t="s">
        <v>34</v>
      </c>
      <c r="N30" s="39">
        <v>30</v>
      </c>
      <c r="O30" s="34">
        <f>INDEX('単B'!$O$7:$S$109,ROW(),1)</f>
      </c>
      <c r="P30" s="34" t="str">
        <f>INDEX('単B'!$O$7:$S$109,ROW(),2)</f>
        <v>　</v>
      </c>
      <c r="Q30" s="34">
        <f>INDEX('単B'!$O$7:$S$109,ROW(),3)</f>
      </c>
      <c r="R30" s="34">
        <f>INDEX('単B'!$O$7:$S$109,ROW(),4)</f>
      </c>
      <c r="S30" s="39" t="s">
        <v>35</v>
      </c>
      <c r="T30" s="39">
        <v>15</v>
      </c>
      <c r="U30" s="34">
        <f>INDEX('複B'!$O$7:$S$109,ROW(),1)</f>
      </c>
      <c r="V30" s="34" t="str">
        <f>INDEX('複B'!$O$7:$S$109,ROW(),2)</f>
        <v>　</v>
      </c>
      <c r="W30" s="34">
        <f>INDEX('複B'!$O$7:$S$109,ROW(),3)</f>
      </c>
      <c r="X30" s="34">
        <f>INDEX('複B'!$O$7:$S$109,ROW(),4)</f>
      </c>
      <c r="Y30" s="39" t="s">
        <v>36</v>
      </c>
      <c r="Z30" s="39">
        <v>30</v>
      </c>
      <c r="AA30" s="34">
        <f>INDEX('単C'!$O$7:$S$109,ROW(),1)</f>
      </c>
      <c r="AB30" s="34" t="str">
        <f>INDEX('単C'!$O$7:$S$109,ROW(),2)</f>
        <v>　</v>
      </c>
      <c r="AC30" s="34">
        <f>INDEX('単C'!$O$7:$S$109,ROW(),3)</f>
      </c>
      <c r="AD30" s="34">
        <f>INDEX('単C'!$O$7:$S$109,ROW(),4)</f>
      </c>
      <c r="AE30" s="39" t="s">
        <v>37</v>
      </c>
      <c r="AF30" s="39">
        <v>15</v>
      </c>
      <c r="AG30" s="34">
        <f>INDEX('複C'!$O$7:$S$109,ROW(),1)</f>
      </c>
      <c r="AH30" s="34" t="str">
        <f>INDEX('複C'!$O$7:$S$109,ROW(),2)</f>
        <v>　</v>
      </c>
      <c r="AI30" s="34">
        <f>INDEX('複C'!$O$7:$S$109,ROW(),3)</f>
      </c>
      <c r="AJ30" s="34">
        <f>INDEX('複C'!$O$7:$S$109,ROW(),4)</f>
      </c>
    </row>
    <row r="31" spans="7:36" ht="13.5">
      <c r="G31" s="39" t="s">
        <v>33</v>
      </c>
      <c r="H31" s="39">
        <v>16</v>
      </c>
      <c r="I31" s="34">
        <f>INDEX('複A'!$O$7:$S$109,ROW(),1)</f>
      </c>
      <c r="J31" s="34" t="str">
        <f>INDEX('複A'!$O$7:$S$109,ROW(),2)</f>
        <v>　</v>
      </c>
      <c r="K31" s="34">
        <f>INDEX('複A'!$O$7:$S$109,ROW(),3)</f>
      </c>
      <c r="L31" s="34">
        <f>INDEX('複A'!$O$7:$S$109,ROW(),4)</f>
      </c>
      <c r="S31" s="39" t="s">
        <v>35</v>
      </c>
      <c r="T31" s="39">
        <v>16</v>
      </c>
      <c r="U31" s="34">
        <f>INDEX('複B'!$O$7:$S$109,ROW(),1)</f>
      </c>
      <c r="V31" s="34" t="str">
        <f>INDEX('複B'!$O$7:$S$109,ROW(),2)</f>
        <v>　</v>
      </c>
      <c r="W31" s="34">
        <f>INDEX('複B'!$O$7:$S$109,ROW(),3)</f>
      </c>
      <c r="X31" s="34">
        <f>INDEX('複B'!$O$7:$S$109,ROW(),4)</f>
      </c>
      <c r="AE31" s="39" t="s">
        <v>37</v>
      </c>
      <c r="AF31" s="39">
        <v>16</v>
      </c>
      <c r="AG31" s="34">
        <f>INDEX('複C'!$O$7:$S$109,ROW(),1)</f>
      </c>
      <c r="AH31" s="34" t="str">
        <f>INDEX('複C'!$O$7:$S$109,ROW(),2)</f>
        <v>　</v>
      </c>
      <c r="AI31" s="34">
        <f>INDEX('複C'!$O$7:$S$109,ROW(),3)</f>
      </c>
      <c r="AJ31" s="34">
        <f>INDEX('複C'!$O$7:$S$109,ROW(),4)</f>
      </c>
    </row>
    <row r="32" spans="7:36" ht="13.5">
      <c r="G32" s="39" t="s">
        <v>33</v>
      </c>
      <c r="H32" s="39">
        <v>16</v>
      </c>
      <c r="I32" s="34">
        <f>INDEX('複A'!$O$7:$S$109,ROW(),1)</f>
      </c>
      <c r="J32" s="34" t="str">
        <f>INDEX('複A'!$O$7:$S$109,ROW(),2)</f>
        <v>　</v>
      </c>
      <c r="K32" s="34">
        <f>INDEX('複A'!$O$7:$S$109,ROW(),3)</f>
      </c>
      <c r="L32" s="34">
        <f>INDEX('複A'!$O$7:$S$109,ROW(),4)</f>
      </c>
      <c r="S32" s="39" t="s">
        <v>35</v>
      </c>
      <c r="T32" s="39">
        <v>16</v>
      </c>
      <c r="U32" s="34">
        <f>INDEX('複B'!$O$7:$S$109,ROW(),1)</f>
      </c>
      <c r="V32" s="34" t="str">
        <f>INDEX('複B'!$O$7:$S$109,ROW(),2)</f>
        <v>　</v>
      </c>
      <c r="W32" s="34">
        <f>INDEX('複B'!$O$7:$S$109,ROW(),3)</f>
      </c>
      <c r="X32" s="34">
        <f>INDEX('複B'!$O$7:$S$109,ROW(),4)</f>
      </c>
      <c r="AE32" s="39" t="s">
        <v>37</v>
      </c>
      <c r="AF32" s="39">
        <v>16</v>
      </c>
      <c r="AG32" s="34">
        <f>INDEX('複C'!$O$7:$S$109,ROW(),1)</f>
      </c>
      <c r="AH32" s="34" t="str">
        <f>INDEX('複C'!$O$7:$S$109,ROW(),2)</f>
        <v>　</v>
      </c>
      <c r="AI32" s="34">
        <f>INDEX('複C'!$O$7:$S$109,ROW(),3)</f>
      </c>
      <c r="AJ32" s="34">
        <f>INDEX('複C'!$O$7:$S$109,ROW(),4)</f>
      </c>
    </row>
    <row r="33" spans="7:36" ht="13.5">
      <c r="G33" s="39" t="s">
        <v>33</v>
      </c>
      <c r="H33" s="39">
        <v>17</v>
      </c>
      <c r="I33" s="34">
        <f>INDEX('複A'!$O$7:$S$109,ROW(),1)</f>
      </c>
      <c r="J33" s="34" t="str">
        <f>INDEX('複A'!$O$7:$S$109,ROW(),2)</f>
        <v>　</v>
      </c>
      <c r="K33" s="34">
        <f>INDEX('複A'!$O$7:$S$109,ROW(),3)</f>
      </c>
      <c r="L33" s="34">
        <f>INDEX('複A'!$O$7:$S$109,ROW(),4)</f>
      </c>
      <c r="S33" s="39" t="s">
        <v>35</v>
      </c>
      <c r="T33" s="39">
        <v>17</v>
      </c>
      <c r="U33" s="34">
        <f>INDEX('複B'!$O$7:$S$109,ROW(),1)</f>
      </c>
      <c r="V33" s="34" t="str">
        <f>INDEX('複B'!$O$7:$S$109,ROW(),2)</f>
        <v>　</v>
      </c>
      <c r="W33" s="34">
        <f>INDEX('複B'!$O$7:$S$109,ROW(),3)</f>
      </c>
      <c r="X33" s="34">
        <f>INDEX('複B'!$O$7:$S$109,ROW(),4)</f>
      </c>
      <c r="AE33" s="39" t="s">
        <v>37</v>
      </c>
      <c r="AF33" s="39">
        <v>17</v>
      </c>
      <c r="AG33" s="34">
        <f>INDEX('複C'!$O$7:$S$109,ROW(),1)</f>
      </c>
      <c r="AH33" s="34" t="str">
        <f>INDEX('複C'!$O$7:$S$109,ROW(),2)</f>
        <v>　</v>
      </c>
      <c r="AI33" s="34">
        <f>INDEX('複C'!$O$7:$S$109,ROW(),3)</f>
      </c>
      <c r="AJ33" s="34">
        <f>INDEX('複C'!$O$7:$S$109,ROW(),4)</f>
      </c>
    </row>
    <row r="34" spans="7:36" ht="13.5">
      <c r="G34" s="39" t="s">
        <v>33</v>
      </c>
      <c r="H34" s="39">
        <v>17</v>
      </c>
      <c r="I34" s="34">
        <f>INDEX('複A'!$O$7:$S$109,ROW(),1)</f>
      </c>
      <c r="J34" s="34" t="str">
        <f>INDEX('複A'!$O$7:$S$109,ROW(),2)</f>
        <v>　</v>
      </c>
      <c r="K34" s="34">
        <f>INDEX('複A'!$O$7:$S$109,ROW(),3)</f>
      </c>
      <c r="L34" s="34">
        <f>INDEX('複A'!$O$7:$S$109,ROW(),4)</f>
      </c>
      <c r="S34" s="39" t="s">
        <v>35</v>
      </c>
      <c r="T34" s="39">
        <v>17</v>
      </c>
      <c r="U34" s="34">
        <f>INDEX('複B'!$O$7:$S$109,ROW(),1)</f>
      </c>
      <c r="V34" s="34" t="str">
        <f>INDEX('複B'!$O$7:$S$109,ROW(),2)</f>
        <v>　</v>
      </c>
      <c r="W34" s="34">
        <f>INDEX('複B'!$O$7:$S$109,ROW(),3)</f>
      </c>
      <c r="X34" s="34">
        <f>INDEX('複B'!$O$7:$S$109,ROW(),4)</f>
      </c>
      <c r="AE34" s="39" t="s">
        <v>37</v>
      </c>
      <c r="AF34" s="39">
        <v>17</v>
      </c>
      <c r="AG34" s="34">
        <f>INDEX('複C'!$O$7:$S$109,ROW(),1)</f>
      </c>
      <c r="AH34" s="34" t="str">
        <f>INDEX('複C'!$O$7:$S$109,ROW(),2)</f>
        <v>　</v>
      </c>
      <c r="AI34" s="34">
        <f>INDEX('複C'!$O$7:$S$109,ROW(),3)</f>
      </c>
      <c r="AJ34" s="34">
        <f>INDEX('複C'!$O$7:$S$109,ROW(),4)</f>
      </c>
    </row>
    <row r="35" spans="7:36" ht="13.5">
      <c r="G35" s="39" t="s">
        <v>33</v>
      </c>
      <c r="H35" s="39">
        <v>18</v>
      </c>
      <c r="I35" s="34">
        <f>INDEX('複A'!$O$7:$S$109,ROW(),1)</f>
      </c>
      <c r="J35" s="34" t="str">
        <f>INDEX('複A'!$O$7:$S$109,ROW(),2)</f>
        <v>　</v>
      </c>
      <c r="K35" s="34">
        <f>INDEX('複A'!$O$7:$S$109,ROW(),3)</f>
      </c>
      <c r="L35" s="34">
        <f>INDEX('複A'!$O$7:$S$109,ROW(),4)</f>
      </c>
      <c r="S35" s="39" t="s">
        <v>35</v>
      </c>
      <c r="T35" s="39">
        <v>18</v>
      </c>
      <c r="U35" s="34">
        <f>INDEX('複B'!$O$7:$S$109,ROW(),1)</f>
      </c>
      <c r="V35" s="34" t="str">
        <f>INDEX('複B'!$O$7:$S$109,ROW(),2)</f>
        <v>　</v>
      </c>
      <c r="W35" s="34">
        <f>INDEX('複B'!$O$7:$S$109,ROW(),3)</f>
      </c>
      <c r="X35" s="34">
        <f>INDEX('複B'!$O$7:$S$109,ROW(),4)</f>
      </c>
      <c r="AE35" s="39" t="s">
        <v>37</v>
      </c>
      <c r="AF35" s="39">
        <v>18</v>
      </c>
      <c r="AG35" s="34">
        <f>INDEX('複C'!$O$7:$S$109,ROW(),1)</f>
      </c>
      <c r="AH35" s="34" t="str">
        <f>INDEX('複C'!$O$7:$S$109,ROW(),2)</f>
        <v>　</v>
      </c>
      <c r="AI35" s="34">
        <f>INDEX('複C'!$O$7:$S$109,ROW(),3)</f>
      </c>
      <c r="AJ35" s="34">
        <f>INDEX('複C'!$O$7:$S$109,ROW(),4)</f>
      </c>
    </row>
    <row r="36" spans="7:36" ht="13.5">
      <c r="G36" s="39" t="s">
        <v>33</v>
      </c>
      <c r="H36" s="39">
        <v>18</v>
      </c>
      <c r="I36" s="34">
        <f>INDEX('複A'!$O$7:$S$109,ROW(),1)</f>
      </c>
      <c r="J36" s="34" t="str">
        <f>INDEX('複A'!$O$7:$S$109,ROW(),2)</f>
        <v>　</v>
      </c>
      <c r="K36" s="34">
        <f>INDEX('複A'!$O$7:$S$109,ROW(),3)</f>
      </c>
      <c r="L36" s="34">
        <f>INDEX('複A'!$O$7:$S$109,ROW(),4)</f>
      </c>
      <c r="S36" s="39" t="s">
        <v>35</v>
      </c>
      <c r="T36" s="39">
        <v>18</v>
      </c>
      <c r="U36" s="34">
        <f>INDEX('複B'!$O$7:$S$109,ROW(),1)</f>
      </c>
      <c r="V36" s="34" t="str">
        <f>INDEX('複B'!$O$7:$S$109,ROW(),2)</f>
        <v>　</v>
      </c>
      <c r="W36" s="34">
        <f>INDEX('複B'!$O$7:$S$109,ROW(),3)</f>
      </c>
      <c r="X36" s="34">
        <f>INDEX('複B'!$O$7:$S$109,ROW(),4)</f>
      </c>
      <c r="AE36" s="39" t="s">
        <v>37</v>
      </c>
      <c r="AF36" s="39">
        <v>18</v>
      </c>
      <c r="AG36" s="34">
        <f>INDEX('複C'!$O$7:$S$109,ROW(),1)</f>
      </c>
      <c r="AH36" s="34" t="str">
        <f>INDEX('複C'!$O$7:$S$109,ROW(),2)</f>
        <v>　</v>
      </c>
      <c r="AI36" s="34">
        <f>INDEX('複C'!$O$7:$S$109,ROW(),3)</f>
      </c>
      <c r="AJ36" s="34">
        <f>INDEX('複C'!$O$7:$S$109,ROW(),4)</f>
      </c>
    </row>
    <row r="37" spans="7:36" ht="13.5">
      <c r="G37" s="39" t="s">
        <v>33</v>
      </c>
      <c r="H37" s="39">
        <v>19</v>
      </c>
      <c r="I37" s="34">
        <f>INDEX('複A'!$O$7:$S$109,ROW(),1)</f>
      </c>
      <c r="J37" s="34" t="str">
        <f>INDEX('複A'!$O$7:$S$109,ROW(),2)</f>
        <v>　</v>
      </c>
      <c r="K37" s="34">
        <f>INDEX('複A'!$O$7:$S$109,ROW(),3)</f>
      </c>
      <c r="L37" s="34">
        <f>INDEX('複A'!$O$7:$S$109,ROW(),4)</f>
      </c>
      <c r="S37" s="39" t="s">
        <v>35</v>
      </c>
      <c r="T37" s="39">
        <v>19</v>
      </c>
      <c r="U37" s="34">
        <f>INDEX('複B'!$O$7:$S$109,ROW(),1)</f>
      </c>
      <c r="V37" s="34" t="str">
        <f>INDEX('複B'!$O$7:$S$109,ROW(),2)</f>
        <v>　</v>
      </c>
      <c r="W37" s="34">
        <f>INDEX('複B'!$O$7:$S$109,ROW(),3)</f>
      </c>
      <c r="X37" s="34">
        <f>INDEX('複B'!$O$7:$S$109,ROW(),4)</f>
      </c>
      <c r="AE37" s="39" t="s">
        <v>37</v>
      </c>
      <c r="AF37" s="39">
        <v>19</v>
      </c>
      <c r="AG37" s="34">
        <f>INDEX('複C'!$O$7:$S$109,ROW(),1)</f>
      </c>
      <c r="AH37" s="34" t="str">
        <f>INDEX('複C'!$O$7:$S$109,ROW(),2)</f>
        <v>　</v>
      </c>
      <c r="AI37" s="34">
        <f>INDEX('複C'!$O$7:$S$109,ROW(),3)</f>
      </c>
      <c r="AJ37" s="34">
        <f>INDEX('複C'!$O$7:$S$109,ROW(),4)</f>
      </c>
    </row>
    <row r="38" spans="7:36" ht="13.5">
      <c r="G38" s="39" t="s">
        <v>33</v>
      </c>
      <c r="H38" s="39">
        <v>19</v>
      </c>
      <c r="I38" s="34">
        <f>INDEX('複A'!$O$7:$S$109,ROW(),1)</f>
      </c>
      <c r="J38" s="34" t="str">
        <f>INDEX('複A'!$O$7:$S$109,ROW(),2)</f>
        <v>　</v>
      </c>
      <c r="K38" s="34">
        <f>INDEX('複A'!$O$7:$S$109,ROW(),3)</f>
      </c>
      <c r="L38" s="34">
        <f>INDEX('複A'!$O$7:$S$109,ROW(),4)</f>
      </c>
      <c r="S38" s="39" t="s">
        <v>35</v>
      </c>
      <c r="T38" s="39">
        <v>19</v>
      </c>
      <c r="U38" s="34">
        <f>INDEX('複B'!$O$7:$S$109,ROW(),1)</f>
      </c>
      <c r="V38" s="34" t="str">
        <f>INDEX('複B'!$O$7:$S$109,ROW(),2)</f>
        <v>　</v>
      </c>
      <c r="W38" s="34">
        <f>INDEX('複B'!$O$7:$S$109,ROW(),3)</f>
      </c>
      <c r="X38" s="34">
        <f>INDEX('複B'!$O$7:$S$109,ROW(),4)</f>
      </c>
      <c r="AE38" s="39" t="s">
        <v>37</v>
      </c>
      <c r="AF38" s="39">
        <v>19</v>
      </c>
      <c r="AG38" s="34">
        <f>INDEX('複C'!$O$7:$S$109,ROW(),1)</f>
      </c>
      <c r="AH38" s="34" t="str">
        <f>INDEX('複C'!$O$7:$S$109,ROW(),2)</f>
        <v>　</v>
      </c>
      <c r="AI38" s="34">
        <f>INDEX('複C'!$O$7:$S$109,ROW(),3)</f>
      </c>
      <c r="AJ38" s="34">
        <f>INDEX('複C'!$O$7:$S$109,ROW(),4)</f>
      </c>
    </row>
    <row r="39" spans="7:36" ht="13.5">
      <c r="G39" s="39" t="s">
        <v>33</v>
      </c>
      <c r="H39" s="39">
        <v>20</v>
      </c>
      <c r="I39" s="34">
        <f>INDEX('複A'!$O$7:$S$109,ROW(),1)</f>
      </c>
      <c r="J39" s="34" t="str">
        <f>INDEX('複A'!$O$7:$S$109,ROW(),2)</f>
        <v>　</v>
      </c>
      <c r="K39" s="34">
        <f>INDEX('複A'!$O$7:$S$109,ROW(),3)</f>
      </c>
      <c r="L39" s="34">
        <f>INDEX('複A'!$O$7:$S$109,ROW(),4)</f>
      </c>
      <c r="S39" s="39" t="s">
        <v>35</v>
      </c>
      <c r="T39" s="39">
        <v>20</v>
      </c>
      <c r="U39" s="34">
        <f>INDEX('複B'!$O$7:$S$109,ROW(),1)</f>
      </c>
      <c r="V39" s="34" t="str">
        <f>INDEX('複B'!$O$7:$S$109,ROW(),2)</f>
        <v>　</v>
      </c>
      <c r="W39" s="34">
        <f>INDEX('複B'!$O$7:$S$109,ROW(),3)</f>
      </c>
      <c r="X39" s="34">
        <f>INDEX('複B'!$O$7:$S$109,ROW(),4)</f>
      </c>
      <c r="AE39" s="39" t="s">
        <v>37</v>
      </c>
      <c r="AF39" s="39">
        <v>20</v>
      </c>
      <c r="AG39" s="34">
        <f>INDEX('複C'!$O$7:$S$109,ROW(),1)</f>
      </c>
      <c r="AH39" s="34" t="str">
        <f>INDEX('複C'!$O$7:$S$109,ROW(),2)</f>
        <v>　</v>
      </c>
      <c r="AI39" s="34">
        <f>INDEX('複C'!$O$7:$S$109,ROW(),3)</f>
      </c>
      <c r="AJ39" s="34">
        <f>INDEX('複C'!$O$7:$S$109,ROW(),4)</f>
      </c>
    </row>
    <row r="40" spans="7:36" ht="13.5">
      <c r="G40" s="39" t="s">
        <v>33</v>
      </c>
      <c r="H40" s="39">
        <v>20</v>
      </c>
      <c r="I40" s="34">
        <f>INDEX('複A'!$O$7:$S$109,ROW(),1)</f>
      </c>
      <c r="J40" s="34" t="str">
        <f>INDEX('複A'!$O$7:$S$109,ROW(),2)</f>
        <v>　</v>
      </c>
      <c r="K40" s="34">
        <f>INDEX('複A'!$O$7:$S$109,ROW(),3)</f>
      </c>
      <c r="L40" s="34">
        <f>INDEX('複A'!$O$7:$S$109,ROW(),4)</f>
      </c>
      <c r="S40" s="39" t="s">
        <v>35</v>
      </c>
      <c r="T40" s="39">
        <v>20</v>
      </c>
      <c r="U40" s="34">
        <f>INDEX('複B'!$O$7:$S$109,ROW(),1)</f>
      </c>
      <c r="V40" s="34" t="str">
        <f>INDEX('複B'!$O$7:$S$109,ROW(),2)</f>
        <v>　</v>
      </c>
      <c r="W40" s="34">
        <f>INDEX('複B'!$O$7:$S$109,ROW(),3)</f>
      </c>
      <c r="X40" s="34">
        <f>INDEX('複B'!$O$7:$S$109,ROW(),4)</f>
      </c>
      <c r="AE40" s="39" t="s">
        <v>37</v>
      </c>
      <c r="AF40" s="39">
        <v>20</v>
      </c>
      <c r="AG40" s="34">
        <f>INDEX('複C'!$O$7:$S$109,ROW(),1)</f>
      </c>
      <c r="AH40" s="34" t="str">
        <f>INDEX('複C'!$O$7:$S$109,ROW(),2)</f>
        <v>　</v>
      </c>
      <c r="AI40" s="34">
        <f>INDEX('複C'!$O$7:$S$109,ROW(),3)</f>
      </c>
      <c r="AJ40" s="34">
        <f>INDEX('複C'!$O$7:$S$109,ROW(),4)</f>
      </c>
    </row>
    <row r="41" spans="7:36" ht="13.5">
      <c r="G41" s="39" t="s">
        <v>33</v>
      </c>
      <c r="H41" s="39">
        <v>21</v>
      </c>
      <c r="I41" s="34">
        <f>INDEX('複A'!$O$7:$S$109,ROW(),1)</f>
      </c>
      <c r="J41" s="34" t="str">
        <f>INDEX('複A'!$O$7:$S$109,ROW(),2)</f>
        <v>　</v>
      </c>
      <c r="K41" s="34">
        <f>INDEX('複A'!$O$7:$S$109,ROW(),3)</f>
      </c>
      <c r="L41" s="34">
        <f>INDEX('複A'!$O$7:$S$109,ROW(),4)</f>
      </c>
      <c r="S41" s="39" t="s">
        <v>35</v>
      </c>
      <c r="T41" s="39">
        <v>21</v>
      </c>
      <c r="U41" s="34">
        <f>INDEX('複B'!$O$7:$S$109,ROW(),1)</f>
      </c>
      <c r="V41" s="34" t="str">
        <f>INDEX('複B'!$O$7:$S$109,ROW(),2)</f>
        <v>　</v>
      </c>
      <c r="W41" s="34">
        <f>INDEX('複B'!$O$7:$S$109,ROW(),3)</f>
      </c>
      <c r="X41" s="34">
        <f>INDEX('複B'!$O$7:$S$109,ROW(),4)</f>
      </c>
      <c r="AE41" s="39" t="s">
        <v>37</v>
      </c>
      <c r="AF41" s="39">
        <v>21</v>
      </c>
      <c r="AG41" s="34">
        <f>INDEX('複C'!$O$7:$S$109,ROW(),1)</f>
      </c>
      <c r="AH41" s="34" t="str">
        <f>INDEX('複C'!$O$7:$S$109,ROW(),2)</f>
        <v>　</v>
      </c>
      <c r="AI41" s="34">
        <f>INDEX('複C'!$O$7:$S$109,ROW(),3)</f>
      </c>
      <c r="AJ41" s="34">
        <f>INDEX('複C'!$O$7:$S$109,ROW(),4)</f>
      </c>
    </row>
    <row r="42" spans="7:36" ht="13.5">
      <c r="G42" s="39" t="s">
        <v>33</v>
      </c>
      <c r="H42" s="39">
        <v>21</v>
      </c>
      <c r="I42" s="34">
        <f>INDEX('複A'!$O$7:$S$109,ROW(),1)</f>
      </c>
      <c r="J42" s="34" t="str">
        <f>INDEX('複A'!$O$7:$S$109,ROW(),2)</f>
        <v>　</v>
      </c>
      <c r="K42" s="34">
        <f>INDEX('複A'!$O$7:$S$109,ROW(),3)</f>
      </c>
      <c r="L42" s="34">
        <f>INDEX('複A'!$O$7:$S$109,ROW(),4)</f>
      </c>
      <c r="S42" s="39" t="s">
        <v>35</v>
      </c>
      <c r="T42" s="39">
        <v>21</v>
      </c>
      <c r="U42" s="34">
        <f>INDEX('複B'!$O$7:$S$109,ROW(),1)</f>
      </c>
      <c r="V42" s="34" t="str">
        <f>INDEX('複B'!$O$7:$S$109,ROW(),2)</f>
        <v>　</v>
      </c>
      <c r="W42" s="34">
        <f>INDEX('複B'!$O$7:$S$109,ROW(),3)</f>
      </c>
      <c r="X42" s="34">
        <f>INDEX('複B'!$O$7:$S$109,ROW(),4)</f>
      </c>
      <c r="AE42" s="39" t="s">
        <v>37</v>
      </c>
      <c r="AF42" s="39">
        <v>21</v>
      </c>
      <c r="AG42" s="34">
        <f>INDEX('複C'!$O$7:$S$109,ROW(),1)</f>
      </c>
      <c r="AH42" s="34" t="str">
        <f>INDEX('複C'!$O$7:$S$109,ROW(),2)</f>
        <v>　</v>
      </c>
      <c r="AI42" s="34">
        <f>INDEX('複C'!$O$7:$S$109,ROW(),3)</f>
      </c>
      <c r="AJ42" s="34">
        <f>INDEX('複C'!$O$7:$S$109,ROW(),4)</f>
      </c>
    </row>
    <row r="43" spans="7:36" ht="13.5">
      <c r="G43" s="39" t="s">
        <v>33</v>
      </c>
      <c r="H43" s="39">
        <v>22</v>
      </c>
      <c r="I43" s="34">
        <f>INDEX('複A'!$O$7:$S$109,ROW(),1)</f>
      </c>
      <c r="J43" s="34" t="str">
        <f>INDEX('複A'!$O$7:$S$109,ROW(),2)</f>
        <v>　</v>
      </c>
      <c r="K43" s="34">
        <f>INDEX('複A'!$O$7:$S$109,ROW(),3)</f>
      </c>
      <c r="L43" s="34">
        <f>INDEX('複A'!$O$7:$S$109,ROW(),4)</f>
      </c>
      <c r="S43" s="39" t="s">
        <v>35</v>
      </c>
      <c r="T43" s="39">
        <v>22</v>
      </c>
      <c r="U43" s="34">
        <f>INDEX('複B'!$O$7:$S$109,ROW(),1)</f>
      </c>
      <c r="V43" s="34" t="str">
        <f>INDEX('複B'!$O$7:$S$109,ROW(),2)</f>
        <v>　</v>
      </c>
      <c r="W43" s="34">
        <f>INDEX('複B'!$O$7:$S$109,ROW(),3)</f>
      </c>
      <c r="X43" s="34">
        <f>INDEX('複B'!$O$7:$S$109,ROW(),4)</f>
      </c>
      <c r="AE43" s="39" t="s">
        <v>37</v>
      </c>
      <c r="AF43" s="39">
        <v>22</v>
      </c>
      <c r="AG43" s="34">
        <f>INDEX('複C'!$O$7:$S$109,ROW(),1)</f>
      </c>
      <c r="AH43" s="34" t="str">
        <f>INDEX('複C'!$O$7:$S$109,ROW(),2)</f>
        <v>　</v>
      </c>
      <c r="AI43" s="34">
        <f>INDEX('複C'!$O$7:$S$109,ROW(),3)</f>
      </c>
      <c r="AJ43" s="34">
        <f>INDEX('複C'!$O$7:$S$109,ROW(),4)</f>
      </c>
    </row>
    <row r="44" spans="7:36" ht="13.5">
      <c r="G44" s="39" t="s">
        <v>33</v>
      </c>
      <c r="H44" s="39">
        <v>22</v>
      </c>
      <c r="I44" s="34">
        <f>INDEX('複A'!$O$7:$S$109,ROW(),1)</f>
      </c>
      <c r="J44" s="34" t="str">
        <f>INDEX('複A'!$O$7:$S$109,ROW(),2)</f>
        <v>　</v>
      </c>
      <c r="K44" s="34">
        <f>INDEX('複A'!$O$7:$S$109,ROW(),3)</f>
      </c>
      <c r="L44" s="34">
        <f>INDEX('複A'!$O$7:$S$109,ROW(),4)</f>
      </c>
      <c r="S44" s="39" t="s">
        <v>35</v>
      </c>
      <c r="T44" s="39">
        <v>22</v>
      </c>
      <c r="U44" s="34">
        <f>INDEX('複B'!$O$7:$S$109,ROW(),1)</f>
      </c>
      <c r="V44" s="34" t="str">
        <f>INDEX('複B'!$O$7:$S$109,ROW(),2)</f>
        <v>　</v>
      </c>
      <c r="W44" s="34">
        <f>INDEX('複B'!$O$7:$S$109,ROW(),3)</f>
      </c>
      <c r="X44" s="34">
        <f>INDEX('複B'!$O$7:$S$109,ROW(),4)</f>
      </c>
      <c r="AE44" s="39" t="s">
        <v>37</v>
      </c>
      <c r="AF44" s="39">
        <v>22</v>
      </c>
      <c r="AG44" s="34">
        <f>INDEX('複C'!$O$7:$S$109,ROW(),1)</f>
      </c>
      <c r="AH44" s="34" t="str">
        <f>INDEX('複C'!$O$7:$S$109,ROW(),2)</f>
        <v>　</v>
      </c>
      <c r="AI44" s="34">
        <f>INDEX('複C'!$O$7:$S$109,ROW(),3)</f>
      </c>
      <c r="AJ44" s="34">
        <f>INDEX('複C'!$O$7:$S$109,ROW(),4)</f>
      </c>
    </row>
    <row r="45" spans="7:36" ht="13.5">
      <c r="G45" s="39" t="s">
        <v>33</v>
      </c>
      <c r="H45" s="39">
        <v>23</v>
      </c>
      <c r="I45" s="34">
        <f>INDEX('複A'!$O$7:$S$109,ROW(),1)</f>
      </c>
      <c r="J45" s="34" t="str">
        <f>INDEX('複A'!$O$7:$S$109,ROW(),2)</f>
        <v>　</v>
      </c>
      <c r="K45" s="34">
        <f>INDEX('複A'!$O$7:$S$109,ROW(),3)</f>
      </c>
      <c r="L45" s="34">
        <f>INDEX('複A'!$O$7:$S$109,ROW(),4)</f>
      </c>
      <c r="S45" s="39" t="s">
        <v>35</v>
      </c>
      <c r="T45" s="39">
        <v>23</v>
      </c>
      <c r="U45" s="34">
        <f>INDEX('複B'!$O$7:$S$109,ROW(),1)</f>
      </c>
      <c r="V45" s="34" t="str">
        <f>INDEX('複B'!$O$7:$S$109,ROW(),2)</f>
        <v>　</v>
      </c>
      <c r="W45" s="34">
        <f>INDEX('複B'!$O$7:$S$109,ROW(),3)</f>
      </c>
      <c r="X45" s="34">
        <f>INDEX('複B'!$O$7:$S$109,ROW(),4)</f>
      </c>
      <c r="AE45" s="39" t="s">
        <v>37</v>
      </c>
      <c r="AF45" s="39">
        <v>23</v>
      </c>
      <c r="AG45" s="34">
        <f>INDEX('複C'!$O$7:$S$109,ROW(),1)</f>
      </c>
      <c r="AH45" s="34" t="str">
        <f>INDEX('複C'!$O$7:$S$109,ROW(),2)</f>
        <v>　</v>
      </c>
      <c r="AI45" s="34">
        <f>INDEX('複C'!$O$7:$S$109,ROW(),3)</f>
      </c>
      <c r="AJ45" s="34">
        <f>INDEX('複C'!$O$7:$S$109,ROW(),4)</f>
      </c>
    </row>
    <row r="46" spans="7:36" ht="13.5">
      <c r="G46" s="39" t="s">
        <v>33</v>
      </c>
      <c r="H46" s="39">
        <v>23</v>
      </c>
      <c r="I46" s="34">
        <f>INDEX('複A'!$O$7:$S$109,ROW(),1)</f>
      </c>
      <c r="J46" s="34" t="str">
        <f>INDEX('複A'!$O$7:$S$109,ROW(),2)</f>
        <v>　</v>
      </c>
      <c r="K46" s="34">
        <f>INDEX('複A'!$O$7:$S$109,ROW(),3)</f>
      </c>
      <c r="L46" s="34">
        <f>INDEX('複A'!$O$7:$S$109,ROW(),4)</f>
      </c>
      <c r="S46" s="39" t="s">
        <v>35</v>
      </c>
      <c r="T46" s="39">
        <v>23</v>
      </c>
      <c r="U46" s="34">
        <f>INDEX('複B'!$O$7:$S$109,ROW(),1)</f>
      </c>
      <c r="V46" s="34" t="str">
        <f>INDEX('複B'!$O$7:$S$109,ROW(),2)</f>
        <v>　</v>
      </c>
      <c r="W46" s="34">
        <f>INDEX('複B'!$O$7:$S$109,ROW(),3)</f>
      </c>
      <c r="X46" s="34">
        <f>INDEX('複B'!$O$7:$S$109,ROW(),4)</f>
      </c>
      <c r="AE46" s="39" t="s">
        <v>37</v>
      </c>
      <c r="AF46" s="39">
        <v>23</v>
      </c>
      <c r="AG46" s="34">
        <f>INDEX('複C'!$O$7:$S$109,ROW(),1)</f>
      </c>
      <c r="AH46" s="34" t="str">
        <f>INDEX('複C'!$O$7:$S$109,ROW(),2)</f>
        <v>　</v>
      </c>
      <c r="AI46" s="34">
        <f>INDEX('複C'!$O$7:$S$109,ROW(),3)</f>
      </c>
      <c r="AJ46" s="34">
        <f>INDEX('複C'!$O$7:$S$109,ROW(),4)</f>
      </c>
    </row>
    <row r="47" spans="7:36" ht="13.5">
      <c r="G47" s="39" t="s">
        <v>33</v>
      </c>
      <c r="H47" s="39">
        <v>24</v>
      </c>
      <c r="I47" s="34">
        <f>INDEX('複A'!$O$7:$S$109,ROW(),1)</f>
      </c>
      <c r="J47" s="34" t="str">
        <f>INDEX('複A'!$O$7:$S$109,ROW(),2)</f>
        <v>　</v>
      </c>
      <c r="K47" s="34">
        <f>INDEX('複A'!$O$7:$S$109,ROW(),3)</f>
      </c>
      <c r="L47" s="34">
        <f>INDEX('複A'!$O$7:$S$109,ROW(),4)</f>
      </c>
      <c r="S47" s="39" t="s">
        <v>35</v>
      </c>
      <c r="T47" s="39">
        <v>24</v>
      </c>
      <c r="U47" s="34">
        <f>INDEX('複B'!$O$7:$S$109,ROW(),1)</f>
      </c>
      <c r="V47" s="34" t="str">
        <f>INDEX('複B'!$O$7:$S$109,ROW(),2)</f>
        <v>　</v>
      </c>
      <c r="W47" s="34">
        <f>INDEX('複B'!$O$7:$S$109,ROW(),3)</f>
      </c>
      <c r="X47" s="34">
        <f>INDEX('複B'!$O$7:$S$109,ROW(),4)</f>
      </c>
      <c r="AE47" s="39" t="s">
        <v>37</v>
      </c>
      <c r="AF47" s="39">
        <v>24</v>
      </c>
      <c r="AG47" s="34">
        <f>INDEX('複C'!$O$7:$S$109,ROW(),1)</f>
      </c>
      <c r="AH47" s="34" t="str">
        <f>INDEX('複C'!$O$7:$S$109,ROW(),2)</f>
        <v>　</v>
      </c>
      <c r="AI47" s="34">
        <f>INDEX('複C'!$O$7:$S$109,ROW(),3)</f>
      </c>
      <c r="AJ47" s="34">
        <f>INDEX('複C'!$O$7:$S$109,ROW(),4)</f>
      </c>
    </row>
    <row r="48" spans="7:36" ht="13.5">
      <c r="G48" s="39" t="s">
        <v>33</v>
      </c>
      <c r="H48" s="39">
        <v>24</v>
      </c>
      <c r="I48" s="34">
        <f>INDEX('複A'!$O$7:$S$109,ROW(),1)</f>
      </c>
      <c r="J48" s="34" t="str">
        <f>INDEX('複A'!$O$7:$S$109,ROW(),2)</f>
        <v>　</v>
      </c>
      <c r="K48" s="34">
        <f>INDEX('複A'!$O$7:$S$109,ROW(),3)</f>
      </c>
      <c r="L48" s="34">
        <f>INDEX('複A'!$O$7:$S$109,ROW(),4)</f>
      </c>
      <c r="S48" s="39" t="s">
        <v>35</v>
      </c>
      <c r="T48" s="39">
        <v>24</v>
      </c>
      <c r="U48" s="34">
        <f>INDEX('複B'!$O$7:$S$109,ROW(),1)</f>
      </c>
      <c r="V48" s="34" t="str">
        <f>INDEX('複B'!$O$7:$S$109,ROW(),2)</f>
        <v>　</v>
      </c>
      <c r="W48" s="34">
        <f>INDEX('複B'!$O$7:$S$109,ROW(),3)</f>
      </c>
      <c r="X48" s="34">
        <f>INDEX('複B'!$O$7:$S$109,ROW(),4)</f>
      </c>
      <c r="AE48" s="39" t="s">
        <v>37</v>
      </c>
      <c r="AF48" s="39">
        <v>24</v>
      </c>
      <c r="AG48" s="34">
        <f>INDEX('複C'!$O$7:$S$109,ROW(),1)</f>
      </c>
      <c r="AH48" s="34" t="str">
        <f>INDEX('複C'!$O$7:$S$109,ROW(),2)</f>
        <v>　</v>
      </c>
      <c r="AI48" s="34">
        <f>INDEX('複C'!$O$7:$S$109,ROW(),3)</f>
      </c>
      <c r="AJ48" s="34">
        <f>INDEX('複C'!$O$7:$S$109,ROW(),4)</f>
      </c>
    </row>
    <row r="49" spans="7:36" ht="13.5">
      <c r="G49" s="39" t="s">
        <v>33</v>
      </c>
      <c r="H49" s="39">
        <v>25</v>
      </c>
      <c r="I49" s="34">
        <f>INDEX('複A'!$O$7:$S$109,ROW(),1)</f>
      </c>
      <c r="J49" s="34" t="str">
        <f>INDEX('複A'!$O$7:$S$109,ROW(),2)</f>
        <v>　</v>
      </c>
      <c r="K49" s="34">
        <f>INDEX('複A'!$O$7:$S$109,ROW(),3)</f>
      </c>
      <c r="L49" s="34">
        <f>INDEX('複A'!$O$7:$S$109,ROW(),4)</f>
      </c>
      <c r="S49" s="39" t="s">
        <v>35</v>
      </c>
      <c r="T49" s="39">
        <v>25</v>
      </c>
      <c r="U49" s="34">
        <f>INDEX('複B'!$O$7:$S$109,ROW(),1)</f>
      </c>
      <c r="V49" s="34" t="str">
        <f>INDEX('複B'!$O$7:$S$109,ROW(),2)</f>
        <v>　</v>
      </c>
      <c r="W49" s="34">
        <f>INDEX('複B'!$O$7:$S$109,ROW(),3)</f>
      </c>
      <c r="X49" s="34">
        <f>INDEX('複B'!$O$7:$S$109,ROW(),4)</f>
      </c>
      <c r="AE49" s="39" t="s">
        <v>37</v>
      </c>
      <c r="AF49" s="39">
        <v>25</v>
      </c>
      <c r="AG49" s="34">
        <f>INDEX('複C'!$O$7:$S$109,ROW(),1)</f>
      </c>
      <c r="AH49" s="34" t="str">
        <f>INDEX('複C'!$O$7:$S$109,ROW(),2)</f>
        <v>　</v>
      </c>
      <c r="AI49" s="34">
        <f>INDEX('複C'!$O$7:$S$109,ROW(),3)</f>
      </c>
      <c r="AJ49" s="34">
        <f>INDEX('複C'!$O$7:$S$109,ROW(),4)</f>
      </c>
    </row>
    <row r="50" spans="7:36" ht="13.5">
      <c r="G50" s="39" t="s">
        <v>33</v>
      </c>
      <c r="H50" s="39">
        <v>25</v>
      </c>
      <c r="I50" s="34">
        <f>INDEX('複A'!$O$7:$S$109,ROW(),1)</f>
      </c>
      <c r="J50" s="34" t="str">
        <f>INDEX('複A'!$O$7:$S$109,ROW(),2)</f>
        <v>　</v>
      </c>
      <c r="K50" s="34">
        <f>INDEX('複A'!$O$7:$S$109,ROW(),3)</f>
      </c>
      <c r="L50" s="34">
        <f>INDEX('複A'!$O$7:$S$109,ROW(),4)</f>
      </c>
      <c r="S50" s="39" t="s">
        <v>35</v>
      </c>
      <c r="T50" s="39">
        <v>25</v>
      </c>
      <c r="U50" s="34">
        <f>INDEX('複B'!$O$7:$S$109,ROW(),1)</f>
      </c>
      <c r="V50" s="34" t="str">
        <f>INDEX('複B'!$O$7:$S$109,ROW(),2)</f>
        <v>　</v>
      </c>
      <c r="W50" s="34">
        <f>INDEX('複B'!$O$7:$S$109,ROW(),3)</f>
      </c>
      <c r="X50" s="34">
        <f>INDEX('複B'!$O$7:$S$109,ROW(),4)</f>
      </c>
      <c r="AE50" s="39" t="s">
        <v>37</v>
      </c>
      <c r="AF50" s="39">
        <v>25</v>
      </c>
      <c r="AG50" s="34">
        <f>INDEX('複C'!$O$7:$S$109,ROW(),1)</f>
      </c>
      <c r="AH50" s="34" t="str">
        <f>INDEX('複C'!$O$7:$S$109,ROW(),2)</f>
        <v>　</v>
      </c>
      <c r="AI50" s="34">
        <f>INDEX('複C'!$O$7:$S$109,ROW(),3)</f>
      </c>
      <c r="AJ50" s="34">
        <f>INDEX('複C'!$O$7:$S$109,ROW(),4)</f>
      </c>
    </row>
    <row r="51" spans="7:36" ht="13.5">
      <c r="G51" s="39" t="s">
        <v>33</v>
      </c>
      <c r="H51" s="39">
        <v>26</v>
      </c>
      <c r="I51" s="34">
        <f>INDEX('複A'!$O$7:$S$109,ROW(),1)</f>
      </c>
      <c r="J51" s="34" t="str">
        <f>INDEX('複A'!$O$7:$S$109,ROW(),2)</f>
        <v>　</v>
      </c>
      <c r="K51" s="34">
        <f>INDEX('複A'!$O$7:$S$109,ROW(),3)</f>
      </c>
      <c r="L51" s="34">
        <f>INDEX('複A'!$O$7:$S$109,ROW(),4)</f>
      </c>
      <c r="S51" s="39" t="s">
        <v>35</v>
      </c>
      <c r="T51" s="39">
        <v>26</v>
      </c>
      <c r="U51" s="34">
        <f>INDEX('複B'!$O$7:$S$109,ROW(),1)</f>
      </c>
      <c r="V51" s="34" t="str">
        <f>INDEX('複B'!$O$7:$S$109,ROW(),2)</f>
        <v>　</v>
      </c>
      <c r="W51" s="34">
        <f>INDEX('複B'!$O$7:$S$109,ROW(),3)</f>
      </c>
      <c r="X51" s="34">
        <f>INDEX('複B'!$O$7:$S$109,ROW(),4)</f>
      </c>
      <c r="AE51" s="39" t="s">
        <v>37</v>
      </c>
      <c r="AF51" s="39">
        <v>26</v>
      </c>
      <c r="AG51" s="34">
        <f>INDEX('複C'!$O$7:$S$109,ROW(),1)</f>
      </c>
      <c r="AH51" s="34" t="str">
        <f>INDEX('複C'!$O$7:$S$109,ROW(),2)</f>
        <v>　</v>
      </c>
      <c r="AI51" s="34">
        <f>INDEX('複C'!$O$7:$S$109,ROW(),3)</f>
      </c>
      <c r="AJ51" s="34">
        <f>INDEX('複C'!$O$7:$S$109,ROW(),4)</f>
      </c>
    </row>
    <row r="52" spans="7:36" ht="13.5">
      <c r="G52" s="39" t="s">
        <v>33</v>
      </c>
      <c r="H52" s="39">
        <v>26</v>
      </c>
      <c r="I52" s="34">
        <f>INDEX('複A'!$O$7:$S$109,ROW(),1)</f>
      </c>
      <c r="J52" s="34" t="str">
        <f>INDEX('複A'!$O$7:$S$109,ROW(),2)</f>
        <v>　</v>
      </c>
      <c r="K52" s="34">
        <f>INDEX('複A'!$O$7:$S$109,ROW(),3)</f>
      </c>
      <c r="L52" s="34">
        <f>INDEX('複A'!$O$7:$S$109,ROW(),4)</f>
      </c>
      <c r="S52" s="39" t="s">
        <v>35</v>
      </c>
      <c r="T52" s="39">
        <v>26</v>
      </c>
      <c r="U52" s="34">
        <f>INDEX('複B'!$O$7:$S$109,ROW(),1)</f>
      </c>
      <c r="V52" s="34" t="str">
        <f>INDEX('複B'!$O$7:$S$109,ROW(),2)</f>
        <v>　</v>
      </c>
      <c r="W52" s="34">
        <f>INDEX('複B'!$O$7:$S$109,ROW(),3)</f>
      </c>
      <c r="X52" s="34">
        <f>INDEX('複B'!$O$7:$S$109,ROW(),4)</f>
      </c>
      <c r="AE52" s="39" t="s">
        <v>37</v>
      </c>
      <c r="AF52" s="39">
        <v>26</v>
      </c>
      <c r="AG52" s="34">
        <f>INDEX('複C'!$O$7:$S$109,ROW(),1)</f>
      </c>
      <c r="AH52" s="34" t="str">
        <f>INDEX('複C'!$O$7:$S$109,ROW(),2)</f>
        <v>　</v>
      </c>
      <c r="AI52" s="34">
        <f>INDEX('複C'!$O$7:$S$109,ROW(),3)</f>
      </c>
      <c r="AJ52" s="34">
        <f>INDEX('複C'!$O$7:$S$109,ROW(),4)</f>
      </c>
    </row>
    <row r="53" spans="7:36" ht="13.5">
      <c r="G53" s="39" t="s">
        <v>33</v>
      </c>
      <c r="H53" s="39">
        <v>27</v>
      </c>
      <c r="I53" s="34">
        <f>INDEX('複A'!$O$7:$S$109,ROW(),1)</f>
      </c>
      <c r="J53" s="34" t="str">
        <f>INDEX('複A'!$O$7:$S$109,ROW(),2)</f>
        <v>　</v>
      </c>
      <c r="K53" s="34">
        <f>INDEX('複A'!$O$7:$S$109,ROW(),3)</f>
      </c>
      <c r="L53" s="34">
        <f>INDEX('複A'!$O$7:$S$109,ROW(),4)</f>
      </c>
      <c r="S53" s="39" t="s">
        <v>35</v>
      </c>
      <c r="T53" s="39">
        <v>27</v>
      </c>
      <c r="U53" s="34">
        <f>INDEX('複B'!$O$7:$S$109,ROW(),1)</f>
      </c>
      <c r="V53" s="34" t="str">
        <f>INDEX('複B'!$O$7:$S$109,ROW(),2)</f>
        <v>　</v>
      </c>
      <c r="W53" s="34">
        <f>INDEX('複B'!$O$7:$S$109,ROW(),3)</f>
      </c>
      <c r="X53" s="34">
        <f>INDEX('複B'!$O$7:$S$109,ROW(),4)</f>
      </c>
      <c r="AE53" s="39" t="s">
        <v>37</v>
      </c>
      <c r="AF53" s="39">
        <v>27</v>
      </c>
      <c r="AG53" s="34">
        <f>INDEX('複C'!$O$7:$S$109,ROW(),1)</f>
      </c>
      <c r="AH53" s="34" t="str">
        <f>INDEX('複C'!$O$7:$S$109,ROW(),2)</f>
        <v>　</v>
      </c>
      <c r="AI53" s="34">
        <f>INDEX('複C'!$O$7:$S$109,ROW(),3)</f>
      </c>
      <c r="AJ53" s="34">
        <f>INDEX('複C'!$O$7:$S$109,ROW(),4)</f>
      </c>
    </row>
    <row r="54" spans="7:36" ht="13.5">
      <c r="G54" s="39" t="s">
        <v>33</v>
      </c>
      <c r="H54" s="39">
        <v>27</v>
      </c>
      <c r="I54" s="34">
        <f>INDEX('複A'!$O$7:$S$109,ROW(),1)</f>
      </c>
      <c r="J54" s="34" t="str">
        <f>INDEX('複A'!$O$7:$S$109,ROW(),2)</f>
        <v>　</v>
      </c>
      <c r="K54" s="34">
        <f>INDEX('複A'!$O$7:$S$109,ROW(),3)</f>
      </c>
      <c r="L54" s="34">
        <f>INDEX('複A'!$O$7:$S$109,ROW(),4)</f>
      </c>
      <c r="S54" s="39" t="s">
        <v>35</v>
      </c>
      <c r="T54" s="39">
        <v>27</v>
      </c>
      <c r="U54" s="34">
        <f>INDEX('複B'!$O$7:$S$109,ROW(),1)</f>
      </c>
      <c r="V54" s="34" t="str">
        <f>INDEX('複B'!$O$7:$S$109,ROW(),2)</f>
        <v>　</v>
      </c>
      <c r="W54" s="34">
        <f>INDEX('複B'!$O$7:$S$109,ROW(),3)</f>
      </c>
      <c r="X54" s="34">
        <f>INDEX('複B'!$O$7:$S$109,ROW(),4)</f>
      </c>
      <c r="AE54" s="39" t="s">
        <v>37</v>
      </c>
      <c r="AF54" s="39">
        <v>27</v>
      </c>
      <c r="AG54" s="34">
        <f>INDEX('複C'!$O$7:$S$109,ROW(),1)</f>
      </c>
      <c r="AH54" s="34" t="str">
        <f>INDEX('複C'!$O$7:$S$109,ROW(),2)</f>
        <v>　</v>
      </c>
      <c r="AI54" s="34">
        <f>INDEX('複C'!$O$7:$S$109,ROW(),3)</f>
      </c>
      <c r="AJ54" s="34">
        <f>INDEX('複C'!$O$7:$S$109,ROW(),4)</f>
      </c>
    </row>
    <row r="55" spans="7:36" ht="13.5">
      <c r="G55" s="39" t="s">
        <v>33</v>
      </c>
      <c r="H55" s="39">
        <v>28</v>
      </c>
      <c r="I55" s="34">
        <f>INDEX('複A'!$O$7:$S$109,ROW(),1)</f>
      </c>
      <c r="J55" s="34" t="str">
        <f>INDEX('複A'!$O$7:$S$109,ROW(),2)</f>
        <v>　</v>
      </c>
      <c r="K55" s="34">
        <f>INDEX('複A'!$O$7:$S$109,ROW(),3)</f>
      </c>
      <c r="L55" s="34">
        <f>INDEX('複A'!$O$7:$S$109,ROW(),4)</f>
      </c>
      <c r="S55" s="39" t="s">
        <v>35</v>
      </c>
      <c r="T55" s="39">
        <v>28</v>
      </c>
      <c r="U55" s="34">
        <f>INDEX('複B'!$O$7:$S$109,ROW(),1)</f>
      </c>
      <c r="V55" s="34" t="str">
        <f>INDEX('複B'!$O$7:$S$109,ROW(),2)</f>
        <v>　</v>
      </c>
      <c r="W55" s="34">
        <f>INDEX('複B'!$O$7:$S$109,ROW(),3)</f>
      </c>
      <c r="X55" s="34">
        <f>INDEX('複B'!$O$7:$S$109,ROW(),4)</f>
      </c>
      <c r="AE55" s="39" t="s">
        <v>37</v>
      </c>
      <c r="AF55" s="39">
        <v>28</v>
      </c>
      <c r="AG55" s="34">
        <f>INDEX('複C'!$O$7:$S$109,ROW(),1)</f>
      </c>
      <c r="AH55" s="34" t="str">
        <f>INDEX('複C'!$O$7:$S$109,ROW(),2)</f>
        <v>　</v>
      </c>
      <c r="AI55" s="34">
        <f>INDEX('複C'!$O$7:$S$109,ROW(),3)</f>
      </c>
      <c r="AJ55" s="34">
        <f>INDEX('複C'!$O$7:$S$109,ROW(),4)</f>
      </c>
    </row>
    <row r="56" spans="7:36" ht="13.5">
      <c r="G56" s="39" t="s">
        <v>33</v>
      </c>
      <c r="H56" s="39">
        <v>28</v>
      </c>
      <c r="I56" s="34">
        <f>INDEX('複A'!$O$7:$S$109,ROW(),1)</f>
      </c>
      <c r="J56" s="34" t="str">
        <f>INDEX('複A'!$O$7:$S$109,ROW(),2)</f>
        <v>　</v>
      </c>
      <c r="K56" s="34">
        <f>INDEX('複A'!$O$7:$S$109,ROW(),3)</f>
      </c>
      <c r="L56" s="34">
        <f>INDEX('複A'!$O$7:$S$109,ROW(),4)</f>
      </c>
      <c r="S56" s="39" t="s">
        <v>35</v>
      </c>
      <c r="T56" s="39">
        <v>28</v>
      </c>
      <c r="U56" s="34">
        <f>INDEX('複B'!$O$7:$S$109,ROW(),1)</f>
      </c>
      <c r="V56" s="34" t="str">
        <f>INDEX('複B'!$O$7:$S$109,ROW(),2)</f>
        <v>　</v>
      </c>
      <c r="W56" s="34">
        <f>INDEX('複B'!$O$7:$S$109,ROW(),3)</f>
      </c>
      <c r="X56" s="34">
        <f>INDEX('複B'!$O$7:$S$109,ROW(),4)</f>
      </c>
      <c r="AE56" s="39" t="s">
        <v>37</v>
      </c>
      <c r="AF56" s="39">
        <v>28</v>
      </c>
      <c r="AG56" s="34">
        <f>INDEX('複C'!$O$7:$S$109,ROW(),1)</f>
      </c>
      <c r="AH56" s="34" t="str">
        <f>INDEX('複C'!$O$7:$S$109,ROW(),2)</f>
        <v>　</v>
      </c>
      <c r="AI56" s="34">
        <f>INDEX('複C'!$O$7:$S$109,ROW(),3)</f>
      </c>
      <c r="AJ56" s="34">
        <f>INDEX('複C'!$O$7:$S$109,ROW(),4)</f>
      </c>
    </row>
    <row r="57" spans="7:36" ht="13.5">
      <c r="G57" s="39" t="s">
        <v>33</v>
      </c>
      <c r="H57" s="39">
        <v>29</v>
      </c>
      <c r="I57" s="34">
        <f>INDEX('複A'!$O$7:$S$109,ROW(),1)</f>
      </c>
      <c r="J57" s="34" t="str">
        <f>INDEX('複A'!$O$7:$S$109,ROW(),2)</f>
        <v>　</v>
      </c>
      <c r="K57" s="34">
        <f>INDEX('複A'!$O$7:$S$109,ROW(),3)</f>
      </c>
      <c r="L57" s="34">
        <f>INDEX('複A'!$O$7:$S$109,ROW(),4)</f>
      </c>
      <c r="S57" s="39" t="s">
        <v>35</v>
      </c>
      <c r="T57" s="39">
        <v>29</v>
      </c>
      <c r="U57" s="34">
        <f>INDEX('複B'!$O$7:$S$109,ROW(),1)</f>
      </c>
      <c r="V57" s="34" t="str">
        <f>INDEX('複B'!$O$7:$S$109,ROW(),2)</f>
        <v>　</v>
      </c>
      <c r="W57" s="34">
        <f>INDEX('複B'!$O$7:$S$109,ROW(),3)</f>
      </c>
      <c r="X57" s="34">
        <f>INDEX('複B'!$O$7:$S$109,ROW(),4)</f>
      </c>
      <c r="AE57" s="39" t="s">
        <v>37</v>
      </c>
      <c r="AF57" s="39">
        <v>29</v>
      </c>
      <c r="AG57" s="34">
        <f>INDEX('複C'!$O$7:$S$109,ROW(),1)</f>
      </c>
      <c r="AH57" s="34" t="str">
        <f>INDEX('複C'!$O$7:$S$109,ROW(),2)</f>
        <v>　</v>
      </c>
      <c r="AI57" s="34">
        <f>INDEX('複C'!$O$7:$S$109,ROW(),3)</f>
      </c>
      <c r="AJ57" s="34">
        <f>INDEX('複C'!$O$7:$S$109,ROW(),4)</f>
      </c>
    </row>
    <row r="58" spans="7:36" ht="13.5">
      <c r="G58" s="39" t="s">
        <v>33</v>
      </c>
      <c r="H58" s="39">
        <v>29</v>
      </c>
      <c r="I58" s="34">
        <f>INDEX('複A'!$O$7:$S$109,ROW(),1)</f>
      </c>
      <c r="J58" s="34" t="str">
        <f>INDEX('複A'!$O$7:$S$109,ROW(),2)</f>
        <v>　</v>
      </c>
      <c r="K58" s="34">
        <f>INDEX('複A'!$O$7:$S$109,ROW(),3)</f>
      </c>
      <c r="L58" s="34">
        <f>INDEX('複A'!$O$7:$S$109,ROW(),4)</f>
      </c>
      <c r="S58" s="39" t="s">
        <v>35</v>
      </c>
      <c r="T58" s="39">
        <v>29</v>
      </c>
      <c r="U58" s="34">
        <f>INDEX('複B'!$O$7:$S$109,ROW(),1)</f>
      </c>
      <c r="V58" s="34" t="str">
        <f>INDEX('複B'!$O$7:$S$109,ROW(),2)</f>
        <v>　</v>
      </c>
      <c r="W58" s="34">
        <f>INDEX('複B'!$O$7:$S$109,ROW(),3)</f>
      </c>
      <c r="X58" s="34">
        <f>INDEX('複B'!$O$7:$S$109,ROW(),4)</f>
      </c>
      <c r="AE58" s="39" t="s">
        <v>37</v>
      </c>
      <c r="AF58" s="39">
        <v>29</v>
      </c>
      <c r="AG58" s="34">
        <f>INDEX('複C'!$O$7:$S$109,ROW(),1)</f>
      </c>
      <c r="AH58" s="34" t="str">
        <f>INDEX('複C'!$O$7:$S$109,ROW(),2)</f>
        <v>　</v>
      </c>
      <c r="AI58" s="34">
        <f>INDEX('複C'!$O$7:$S$109,ROW(),3)</f>
      </c>
      <c r="AJ58" s="34">
        <f>INDEX('複C'!$O$7:$S$109,ROW(),4)</f>
      </c>
    </row>
    <row r="59" spans="7:36" ht="13.5">
      <c r="G59" s="39" t="s">
        <v>33</v>
      </c>
      <c r="H59" s="39">
        <v>30</v>
      </c>
      <c r="I59" s="34">
        <f>INDEX('複A'!$O$7:$S$109,ROW(),1)</f>
      </c>
      <c r="J59" s="34" t="str">
        <f>INDEX('複A'!$O$7:$S$109,ROW(),2)</f>
        <v>　</v>
      </c>
      <c r="K59" s="34">
        <f>INDEX('複A'!$O$7:$S$109,ROW(),3)</f>
      </c>
      <c r="L59" s="34">
        <f>INDEX('複A'!$O$7:$S$109,ROW(),4)</f>
      </c>
      <c r="S59" s="39" t="s">
        <v>35</v>
      </c>
      <c r="T59" s="39">
        <v>30</v>
      </c>
      <c r="U59" s="34">
        <f>INDEX('複B'!$O$7:$S$109,ROW(),1)</f>
      </c>
      <c r="V59" s="34" t="str">
        <f>INDEX('複B'!$O$7:$S$109,ROW(),2)</f>
        <v>　</v>
      </c>
      <c r="W59" s="34">
        <f>INDEX('複B'!$O$7:$S$109,ROW(),3)</f>
      </c>
      <c r="X59" s="34">
        <f>INDEX('複B'!$O$7:$S$109,ROW(),4)</f>
      </c>
      <c r="AE59" s="39" t="s">
        <v>37</v>
      </c>
      <c r="AF59" s="39">
        <v>30</v>
      </c>
      <c r="AG59" s="34">
        <f>INDEX('複C'!$O$7:$S$109,ROW(),1)</f>
      </c>
      <c r="AH59" s="34" t="str">
        <f>INDEX('複C'!$O$7:$S$109,ROW(),2)</f>
        <v>　</v>
      </c>
      <c r="AI59" s="34">
        <f>INDEX('複C'!$O$7:$S$109,ROW(),3)</f>
      </c>
      <c r="AJ59" s="34">
        <f>INDEX('複C'!$O$7:$S$109,ROW(),4)</f>
      </c>
    </row>
    <row r="60" spans="7:36" ht="13.5">
      <c r="G60" s="39" t="s">
        <v>33</v>
      </c>
      <c r="H60" s="39">
        <v>30</v>
      </c>
      <c r="I60" s="34">
        <f>INDEX('複A'!$O$7:$S$109,ROW(),1)</f>
      </c>
      <c r="J60" s="34" t="str">
        <f>INDEX('複A'!$O$7:$S$109,ROW(),2)</f>
        <v>　</v>
      </c>
      <c r="K60" s="34">
        <f>INDEX('複A'!$O$7:$S$109,ROW(),3)</f>
      </c>
      <c r="L60" s="34">
        <f>INDEX('複A'!$O$7:$S$109,ROW(),4)</f>
      </c>
      <c r="S60" s="39" t="s">
        <v>35</v>
      </c>
      <c r="T60" s="39">
        <v>30</v>
      </c>
      <c r="U60" s="34">
        <f>INDEX('複B'!$O$7:$S$109,ROW(),1)</f>
      </c>
      <c r="V60" s="34" t="str">
        <f>INDEX('複B'!$O$7:$S$109,ROW(),2)</f>
        <v>　</v>
      </c>
      <c r="W60" s="34">
        <f>INDEX('複B'!$O$7:$S$109,ROW(),3)</f>
      </c>
      <c r="X60" s="34">
        <f>INDEX('複B'!$O$7:$S$109,ROW(),4)</f>
      </c>
      <c r="AE60" s="39" t="s">
        <v>37</v>
      </c>
      <c r="AF60" s="39">
        <v>30</v>
      </c>
      <c r="AG60" s="34">
        <f>INDEX('複C'!$O$7:$S$109,ROW(),1)</f>
      </c>
      <c r="AH60" s="34" t="str">
        <f>INDEX('複C'!$O$7:$S$109,ROW(),2)</f>
        <v>　</v>
      </c>
      <c r="AI60" s="34">
        <f>INDEX('複C'!$O$7:$S$109,ROW(),3)</f>
      </c>
      <c r="AJ60" s="34">
        <f>INDEX('複C'!$O$7:$S$109,ROW(),4)</f>
      </c>
    </row>
  </sheetData>
  <sheetProtection password="ED23" sheet="1" objects="1" scenarios="1"/>
  <printOptions/>
  <pageMargins left="0.787" right="0.787" top="0.984" bottom="0.984" header="0.512" footer="0.512"/>
  <pageSetup horizontalDpi="600" verticalDpi="600" orientation="landscape" paperSize="1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H999"/>
  <sheetViews>
    <sheetView zoomScalePageLayoutView="0" workbookViewId="0" topLeftCell="J1">
      <selection activeCell="I1" sqref="A1:I16384"/>
    </sheetView>
  </sheetViews>
  <sheetFormatPr defaultColWidth="17.50390625" defaultRowHeight="13.5"/>
  <cols>
    <col min="1" max="1" width="11.00390625" style="107" hidden="1" customWidth="1"/>
    <col min="2" max="5" width="13.875" style="107" hidden="1" customWidth="1"/>
    <col min="6" max="6" width="5.375" style="107" hidden="1" customWidth="1"/>
    <col min="7" max="7" width="25.00390625" style="107" hidden="1" customWidth="1"/>
    <col min="8" max="8" width="11.00390625" style="107" hidden="1" customWidth="1"/>
    <col min="9" max="9" width="15.875" style="94" hidden="1" customWidth="1"/>
    <col min="10" max="16384" width="15.875" style="94" customWidth="1"/>
  </cols>
  <sheetData>
    <row r="1" spans="1:8" ht="13.5">
      <c r="A1" s="106" t="s">
        <v>906</v>
      </c>
      <c r="B1" s="106" t="s">
        <v>907</v>
      </c>
      <c r="C1" s="106" t="s">
        <v>908</v>
      </c>
      <c r="D1" s="106" t="s">
        <v>117</v>
      </c>
      <c r="E1" s="106" t="s">
        <v>236</v>
      </c>
      <c r="F1" s="106" t="s">
        <v>909</v>
      </c>
      <c r="G1" s="106" t="s">
        <v>910</v>
      </c>
      <c r="H1" s="106" t="s">
        <v>906</v>
      </c>
    </row>
    <row r="2" spans="1:8" ht="13.5">
      <c r="A2" s="107">
        <v>780685</v>
      </c>
      <c r="B2" s="107" t="s">
        <v>1616</v>
      </c>
      <c r="C2" s="107" t="s">
        <v>1617</v>
      </c>
      <c r="D2" s="107" t="s">
        <v>1618</v>
      </c>
      <c r="E2" s="107" t="s">
        <v>404</v>
      </c>
      <c r="F2" s="107">
        <v>3</v>
      </c>
      <c r="G2" s="107" t="s">
        <v>898</v>
      </c>
      <c r="H2" s="107">
        <v>780685</v>
      </c>
    </row>
    <row r="3" spans="1:8" ht="13.5">
      <c r="A3" s="107">
        <v>577574</v>
      </c>
      <c r="B3" s="107" t="s">
        <v>571</v>
      </c>
      <c r="C3" s="107" t="s">
        <v>919</v>
      </c>
      <c r="D3" s="107" t="s">
        <v>572</v>
      </c>
      <c r="E3" s="107" t="s">
        <v>127</v>
      </c>
      <c r="F3" s="107">
        <v>3</v>
      </c>
      <c r="G3" s="107" t="s">
        <v>257</v>
      </c>
      <c r="H3" s="107">
        <v>577574</v>
      </c>
    </row>
    <row r="4" spans="1:8" ht="13.5">
      <c r="A4" s="107">
        <v>809487</v>
      </c>
      <c r="B4" s="107" t="s">
        <v>1619</v>
      </c>
      <c r="C4" s="107" t="s">
        <v>1620</v>
      </c>
      <c r="D4" s="107" t="s">
        <v>1621</v>
      </c>
      <c r="E4" s="107" t="s">
        <v>1622</v>
      </c>
      <c r="F4" s="107">
        <v>3</v>
      </c>
      <c r="G4" s="107" t="s">
        <v>1623</v>
      </c>
      <c r="H4" s="107">
        <v>809487</v>
      </c>
    </row>
    <row r="5" spans="1:8" ht="13.5">
      <c r="A5" s="107">
        <v>576785</v>
      </c>
      <c r="B5" s="107" t="s">
        <v>920</v>
      </c>
      <c r="C5" s="107" t="s">
        <v>921</v>
      </c>
      <c r="D5" s="107" t="s">
        <v>922</v>
      </c>
      <c r="E5" s="107" t="s">
        <v>923</v>
      </c>
      <c r="F5" s="107">
        <v>3</v>
      </c>
      <c r="G5" s="107" t="s">
        <v>81</v>
      </c>
      <c r="H5" s="107">
        <v>576785</v>
      </c>
    </row>
    <row r="6" spans="1:8" ht="13.5">
      <c r="A6" s="107">
        <v>576958</v>
      </c>
      <c r="B6" s="107" t="s">
        <v>74</v>
      </c>
      <c r="C6" s="107" t="s">
        <v>924</v>
      </c>
      <c r="D6" s="107" t="s">
        <v>75</v>
      </c>
      <c r="E6" s="107" t="s">
        <v>925</v>
      </c>
      <c r="F6" s="107">
        <v>3</v>
      </c>
      <c r="G6" s="107" t="s">
        <v>278</v>
      </c>
      <c r="H6" s="107">
        <v>576958</v>
      </c>
    </row>
    <row r="7" spans="1:8" ht="13.5">
      <c r="A7" s="107">
        <v>576964</v>
      </c>
      <c r="B7" s="107" t="s">
        <v>587</v>
      </c>
      <c r="C7" s="107" t="s">
        <v>926</v>
      </c>
      <c r="D7" s="107" t="s">
        <v>588</v>
      </c>
      <c r="E7" s="107" t="s">
        <v>751</v>
      </c>
      <c r="F7" s="107">
        <v>3</v>
      </c>
      <c r="G7" s="107" t="s">
        <v>278</v>
      </c>
      <c r="H7" s="107">
        <v>576964</v>
      </c>
    </row>
    <row r="8" spans="1:8" ht="13.5">
      <c r="A8" s="107">
        <v>577644</v>
      </c>
      <c r="B8" s="107" t="s">
        <v>187</v>
      </c>
      <c r="C8" s="107" t="s">
        <v>372</v>
      </c>
      <c r="D8" s="107" t="s">
        <v>188</v>
      </c>
      <c r="E8" s="107" t="s">
        <v>172</v>
      </c>
      <c r="F8" s="107">
        <v>3</v>
      </c>
      <c r="G8" s="107" t="s">
        <v>391</v>
      </c>
      <c r="H8" s="107">
        <v>577644</v>
      </c>
    </row>
    <row r="9" spans="1:8" ht="13.5">
      <c r="A9" s="107">
        <v>576973</v>
      </c>
      <c r="B9" s="107" t="s">
        <v>927</v>
      </c>
      <c r="C9" s="107" t="s">
        <v>395</v>
      </c>
      <c r="D9" s="107" t="s">
        <v>928</v>
      </c>
      <c r="E9" s="107" t="s">
        <v>373</v>
      </c>
      <c r="F9" s="107">
        <v>3</v>
      </c>
      <c r="G9" s="107" t="s">
        <v>362</v>
      </c>
      <c r="H9" s="107">
        <v>576973</v>
      </c>
    </row>
    <row r="10" spans="1:8" ht="13.5">
      <c r="A10" s="107">
        <v>577160</v>
      </c>
      <c r="B10" s="107" t="s">
        <v>221</v>
      </c>
      <c r="C10" s="107" t="s">
        <v>929</v>
      </c>
      <c r="D10" s="107" t="s">
        <v>283</v>
      </c>
      <c r="E10" s="107" t="s">
        <v>930</v>
      </c>
      <c r="F10" s="107">
        <v>3</v>
      </c>
      <c r="G10" s="107" t="s">
        <v>440</v>
      </c>
      <c r="H10" s="107">
        <v>577160</v>
      </c>
    </row>
    <row r="11" spans="1:8" ht="13.5">
      <c r="A11" s="107">
        <v>24219</v>
      </c>
      <c r="B11" s="107" t="s">
        <v>99</v>
      </c>
      <c r="C11" s="107" t="s">
        <v>931</v>
      </c>
      <c r="D11" s="107" t="s">
        <v>115</v>
      </c>
      <c r="E11" s="107" t="s">
        <v>95</v>
      </c>
      <c r="F11" s="107">
        <v>3</v>
      </c>
      <c r="G11" s="107" t="s">
        <v>825</v>
      </c>
      <c r="H11" s="107">
        <v>24219</v>
      </c>
    </row>
    <row r="12" spans="1:8" ht="13.5">
      <c r="A12" s="107">
        <v>585461</v>
      </c>
      <c r="B12" s="107" t="s">
        <v>932</v>
      </c>
      <c r="C12" s="107" t="s">
        <v>933</v>
      </c>
      <c r="D12" s="107" t="s">
        <v>402</v>
      </c>
      <c r="E12" s="107" t="s">
        <v>341</v>
      </c>
      <c r="F12" s="107">
        <v>3</v>
      </c>
      <c r="G12" s="107" t="s">
        <v>934</v>
      </c>
      <c r="H12" s="107">
        <v>585461</v>
      </c>
    </row>
    <row r="13" spans="1:8" ht="13.5">
      <c r="A13" s="107">
        <v>576887</v>
      </c>
      <c r="B13" s="107" t="s">
        <v>119</v>
      </c>
      <c r="C13" s="107" t="s">
        <v>835</v>
      </c>
      <c r="D13" s="107" t="s">
        <v>120</v>
      </c>
      <c r="E13" s="107" t="s">
        <v>836</v>
      </c>
      <c r="F13" s="107">
        <v>3</v>
      </c>
      <c r="G13" s="107" t="s">
        <v>225</v>
      </c>
      <c r="H13" s="107">
        <v>576887</v>
      </c>
    </row>
    <row r="14" spans="1:8" ht="13.5">
      <c r="A14" s="107">
        <v>577567</v>
      </c>
      <c r="B14" s="107" t="s">
        <v>634</v>
      </c>
      <c r="C14" s="107" t="s">
        <v>935</v>
      </c>
      <c r="D14" s="107" t="s">
        <v>96</v>
      </c>
      <c r="E14" s="107" t="s">
        <v>218</v>
      </c>
      <c r="F14" s="107">
        <v>3</v>
      </c>
      <c r="G14" s="107" t="s">
        <v>257</v>
      </c>
      <c r="H14" s="107">
        <v>577567</v>
      </c>
    </row>
    <row r="15" spans="1:8" ht="13.5">
      <c r="A15" s="107">
        <v>338315</v>
      </c>
      <c r="B15" s="107" t="s">
        <v>936</v>
      </c>
      <c r="C15" s="107" t="s">
        <v>426</v>
      </c>
      <c r="D15" s="107" t="s">
        <v>937</v>
      </c>
      <c r="E15" s="107" t="s">
        <v>325</v>
      </c>
      <c r="F15" s="107">
        <v>3</v>
      </c>
      <c r="G15" s="107" t="s">
        <v>167</v>
      </c>
      <c r="H15" s="107">
        <v>338315</v>
      </c>
    </row>
    <row r="16" spans="1:8" ht="13.5">
      <c r="A16" s="107">
        <v>577573</v>
      </c>
      <c r="B16" s="107" t="s">
        <v>119</v>
      </c>
      <c r="C16" s="107" t="s">
        <v>938</v>
      </c>
      <c r="D16" s="107" t="s">
        <v>120</v>
      </c>
      <c r="E16" s="107" t="s">
        <v>558</v>
      </c>
      <c r="F16" s="107">
        <v>3</v>
      </c>
      <c r="G16" s="107" t="s">
        <v>257</v>
      </c>
      <c r="H16" s="107">
        <v>577573</v>
      </c>
    </row>
    <row r="17" spans="1:8" ht="13.5">
      <c r="A17" s="107">
        <v>338276</v>
      </c>
      <c r="B17" s="107" t="s">
        <v>941</v>
      </c>
      <c r="C17" s="107" t="s">
        <v>942</v>
      </c>
      <c r="D17" s="107" t="s">
        <v>943</v>
      </c>
      <c r="E17" s="107" t="s">
        <v>145</v>
      </c>
      <c r="F17" s="107">
        <v>3</v>
      </c>
      <c r="G17" s="107" t="s">
        <v>346</v>
      </c>
      <c r="H17" s="107">
        <v>338276</v>
      </c>
    </row>
    <row r="18" spans="1:8" ht="13.5">
      <c r="A18" s="107">
        <v>577158</v>
      </c>
      <c r="B18" s="107" t="s">
        <v>944</v>
      </c>
      <c r="C18" s="107" t="s">
        <v>796</v>
      </c>
      <c r="D18" s="107" t="s">
        <v>945</v>
      </c>
      <c r="E18" s="107" t="s">
        <v>946</v>
      </c>
      <c r="F18" s="107">
        <v>3</v>
      </c>
      <c r="G18" s="107" t="s">
        <v>440</v>
      </c>
      <c r="H18" s="107">
        <v>577158</v>
      </c>
    </row>
    <row r="19" spans="1:8" ht="13.5">
      <c r="A19" s="107">
        <v>580421</v>
      </c>
      <c r="B19" s="107" t="s">
        <v>70</v>
      </c>
      <c r="C19" s="107" t="s">
        <v>947</v>
      </c>
      <c r="D19" s="107" t="s">
        <v>71</v>
      </c>
      <c r="E19" s="107" t="s">
        <v>948</v>
      </c>
      <c r="F19" s="107">
        <v>3</v>
      </c>
      <c r="G19" s="107" t="s">
        <v>743</v>
      </c>
      <c r="H19" s="107">
        <v>580421</v>
      </c>
    </row>
    <row r="20" spans="1:8" ht="13.5">
      <c r="A20" s="107">
        <v>763887</v>
      </c>
      <c r="B20" s="107" t="s">
        <v>103</v>
      </c>
      <c r="C20" s="107" t="s">
        <v>1624</v>
      </c>
      <c r="D20" s="107" t="s">
        <v>104</v>
      </c>
      <c r="E20" s="107" t="s">
        <v>1625</v>
      </c>
      <c r="F20" s="107">
        <v>3</v>
      </c>
      <c r="G20" s="107" t="s">
        <v>869</v>
      </c>
      <c r="H20" s="107">
        <v>763887</v>
      </c>
    </row>
    <row r="21" spans="1:8" ht="13.5">
      <c r="A21" s="107">
        <v>764295</v>
      </c>
      <c r="B21" s="107" t="s">
        <v>251</v>
      </c>
      <c r="C21" s="107" t="s">
        <v>1415</v>
      </c>
      <c r="D21" s="107" t="s">
        <v>252</v>
      </c>
      <c r="E21" s="107" t="s">
        <v>73</v>
      </c>
      <c r="F21" s="107">
        <v>3</v>
      </c>
      <c r="G21" s="107" t="s">
        <v>743</v>
      </c>
      <c r="H21" s="107">
        <v>764295</v>
      </c>
    </row>
    <row r="22" spans="1:8" ht="13.5">
      <c r="A22" s="107">
        <v>24221</v>
      </c>
      <c r="B22" s="107" t="s">
        <v>302</v>
      </c>
      <c r="C22" s="107" t="s">
        <v>876</v>
      </c>
      <c r="D22" s="107" t="s">
        <v>303</v>
      </c>
      <c r="E22" s="107" t="s">
        <v>72</v>
      </c>
      <c r="F22" s="107">
        <v>3</v>
      </c>
      <c r="G22" s="107" t="s">
        <v>881</v>
      </c>
      <c r="H22" s="107">
        <v>24221</v>
      </c>
    </row>
    <row r="23" spans="1:8" ht="13.5">
      <c r="A23" s="107">
        <v>24222</v>
      </c>
      <c r="B23" s="107" t="s">
        <v>221</v>
      </c>
      <c r="C23" s="107" t="s">
        <v>765</v>
      </c>
      <c r="D23" s="107" t="s">
        <v>283</v>
      </c>
      <c r="E23" s="107" t="s">
        <v>950</v>
      </c>
      <c r="F23" s="107">
        <v>3</v>
      </c>
      <c r="G23" s="107" t="s">
        <v>391</v>
      </c>
      <c r="H23" s="107">
        <v>24222</v>
      </c>
    </row>
    <row r="24" spans="1:8" ht="13.5">
      <c r="A24" s="107">
        <v>780364</v>
      </c>
      <c r="B24" s="107" t="s">
        <v>1626</v>
      </c>
      <c r="C24" s="107" t="s">
        <v>1627</v>
      </c>
      <c r="D24" s="107" t="s">
        <v>231</v>
      </c>
      <c r="E24" s="107" t="s">
        <v>190</v>
      </c>
      <c r="F24" s="107">
        <v>3</v>
      </c>
      <c r="G24" s="107" t="s">
        <v>167</v>
      </c>
      <c r="H24" s="107">
        <v>780364</v>
      </c>
    </row>
    <row r="25" spans="1:8" ht="13.5">
      <c r="A25" s="107">
        <v>576955</v>
      </c>
      <c r="B25" s="107" t="s">
        <v>768</v>
      </c>
      <c r="C25" s="107" t="s">
        <v>101</v>
      </c>
      <c r="D25" s="107" t="s">
        <v>46</v>
      </c>
      <c r="E25" s="107" t="s">
        <v>45</v>
      </c>
      <c r="F25" s="107">
        <v>3</v>
      </c>
      <c r="G25" s="107" t="s">
        <v>278</v>
      </c>
      <c r="H25" s="107">
        <v>576955</v>
      </c>
    </row>
    <row r="26" spans="1:8" ht="13.5">
      <c r="A26" s="107">
        <v>585426</v>
      </c>
      <c r="B26" s="107" t="s">
        <v>951</v>
      </c>
      <c r="C26" s="107" t="s">
        <v>952</v>
      </c>
      <c r="D26" s="107" t="s">
        <v>308</v>
      </c>
      <c r="E26" s="107" t="s">
        <v>665</v>
      </c>
      <c r="F26" s="107">
        <v>3</v>
      </c>
      <c r="G26" s="107" t="s">
        <v>220</v>
      </c>
      <c r="H26" s="107">
        <v>585426</v>
      </c>
    </row>
    <row r="27" spans="1:8" ht="13.5">
      <c r="A27" s="107">
        <v>585430</v>
      </c>
      <c r="B27" s="107" t="s">
        <v>663</v>
      </c>
      <c r="C27" s="107" t="s">
        <v>953</v>
      </c>
      <c r="D27" s="107" t="s">
        <v>940</v>
      </c>
      <c r="E27" s="107" t="s">
        <v>954</v>
      </c>
      <c r="F27" s="107">
        <v>3</v>
      </c>
      <c r="G27" s="107" t="s">
        <v>220</v>
      </c>
      <c r="H27" s="107">
        <v>585430</v>
      </c>
    </row>
    <row r="28" spans="1:8" ht="13.5">
      <c r="A28" s="107">
        <v>576876</v>
      </c>
      <c r="B28" s="107" t="s">
        <v>203</v>
      </c>
      <c r="C28" s="107" t="s">
        <v>1509</v>
      </c>
      <c r="D28" s="107" t="s">
        <v>219</v>
      </c>
      <c r="E28" s="107" t="s">
        <v>177</v>
      </c>
      <c r="F28" s="107">
        <v>3</v>
      </c>
      <c r="G28" s="107" t="s">
        <v>290</v>
      </c>
      <c r="H28" s="107">
        <v>576876</v>
      </c>
    </row>
    <row r="29" spans="1:8" ht="13.5">
      <c r="A29" s="107">
        <v>576832</v>
      </c>
      <c r="B29" s="107" t="s">
        <v>955</v>
      </c>
      <c r="C29" s="107" t="s">
        <v>545</v>
      </c>
      <c r="D29" s="107" t="s">
        <v>956</v>
      </c>
      <c r="E29" s="107" t="s">
        <v>546</v>
      </c>
      <c r="F29" s="107">
        <v>3</v>
      </c>
      <c r="G29" s="107" t="s">
        <v>193</v>
      </c>
      <c r="H29" s="107">
        <v>576832</v>
      </c>
    </row>
    <row r="30" spans="1:8" ht="13.5">
      <c r="A30" s="107">
        <v>576881</v>
      </c>
      <c r="B30" s="107" t="s">
        <v>82</v>
      </c>
      <c r="C30" s="107" t="s">
        <v>957</v>
      </c>
      <c r="D30" s="107" t="s">
        <v>83</v>
      </c>
      <c r="E30" s="107" t="s">
        <v>693</v>
      </c>
      <c r="F30" s="107">
        <v>3</v>
      </c>
      <c r="G30" s="107" t="s">
        <v>225</v>
      </c>
      <c r="H30" s="107">
        <v>576881</v>
      </c>
    </row>
    <row r="31" spans="1:8" ht="13.5">
      <c r="A31" s="107">
        <v>576956</v>
      </c>
      <c r="B31" s="107" t="s">
        <v>230</v>
      </c>
      <c r="C31" s="107" t="s">
        <v>958</v>
      </c>
      <c r="D31" s="107" t="s">
        <v>231</v>
      </c>
      <c r="E31" s="107" t="s">
        <v>73</v>
      </c>
      <c r="F31" s="107">
        <v>3</v>
      </c>
      <c r="G31" s="107" t="s">
        <v>278</v>
      </c>
      <c r="H31" s="107">
        <v>576956</v>
      </c>
    </row>
    <row r="32" spans="1:8" ht="13.5">
      <c r="A32" s="107">
        <v>577218</v>
      </c>
      <c r="B32" s="107" t="s">
        <v>959</v>
      </c>
      <c r="C32" s="107" t="s">
        <v>911</v>
      </c>
      <c r="D32" s="107" t="s">
        <v>960</v>
      </c>
      <c r="E32" s="107" t="s">
        <v>350</v>
      </c>
      <c r="F32" s="107">
        <v>3</v>
      </c>
      <c r="G32" s="107" t="s">
        <v>888</v>
      </c>
      <c r="H32" s="107">
        <v>577218</v>
      </c>
    </row>
    <row r="33" spans="1:8" ht="13.5">
      <c r="A33" s="107">
        <v>577571</v>
      </c>
      <c r="B33" s="107" t="s">
        <v>77</v>
      </c>
      <c r="C33" s="107" t="s">
        <v>961</v>
      </c>
      <c r="D33" s="107" t="s">
        <v>78</v>
      </c>
      <c r="E33" s="107" t="s">
        <v>378</v>
      </c>
      <c r="F33" s="107">
        <v>3</v>
      </c>
      <c r="G33" s="107" t="s">
        <v>257</v>
      </c>
      <c r="H33" s="107">
        <v>577571</v>
      </c>
    </row>
    <row r="34" spans="1:8" ht="13.5">
      <c r="A34" s="107">
        <v>577643</v>
      </c>
      <c r="B34" s="107" t="s">
        <v>348</v>
      </c>
      <c r="C34" s="107" t="s">
        <v>962</v>
      </c>
      <c r="D34" s="107" t="s">
        <v>349</v>
      </c>
      <c r="E34" s="107" t="s">
        <v>963</v>
      </c>
      <c r="F34" s="107">
        <v>3</v>
      </c>
      <c r="G34" s="107" t="s">
        <v>391</v>
      </c>
      <c r="H34" s="107">
        <v>577643</v>
      </c>
    </row>
    <row r="35" spans="1:8" ht="13.5">
      <c r="A35" s="107">
        <v>576789</v>
      </c>
      <c r="B35" s="107" t="s">
        <v>871</v>
      </c>
      <c r="C35" s="107" t="s">
        <v>382</v>
      </c>
      <c r="D35" s="107" t="s">
        <v>117</v>
      </c>
      <c r="E35" s="107" t="s">
        <v>336</v>
      </c>
      <c r="F35" s="107">
        <v>3</v>
      </c>
      <c r="G35" s="107" t="s">
        <v>81</v>
      </c>
      <c r="H35" s="107">
        <v>576789</v>
      </c>
    </row>
    <row r="36" spans="1:8" ht="13.5">
      <c r="A36" s="107">
        <v>518461</v>
      </c>
      <c r="B36" s="107" t="s">
        <v>288</v>
      </c>
      <c r="C36" s="107" t="s">
        <v>964</v>
      </c>
      <c r="D36" s="107" t="s">
        <v>289</v>
      </c>
      <c r="E36" s="107" t="s">
        <v>965</v>
      </c>
      <c r="F36" s="107">
        <v>3</v>
      </c>
      <c r="G36" s="107" t="s">
        <v>284</v>
      </c>
      <c r="H36" s="107">
        <v>518461</v>
      </c>
    </row>
    <row r="37" spans="1:8" ht="13.5">
      <c r="A37" s="107">
        <v>585460</v>
      </c>
      <c r="B37" s="107" t="s">
        <v>966</v>
      </c>
      <c r="C37" s="107" t="s">
        <v>709</v>
      </c>
      <c r="D37" s="107" t="s">
        <v>967</v>
      </c>
      <c r="E37" s="107" t="s">
        <v>242</v>
      </c>
      <c r="F37" s="107">
        <v>3</v>
      </c>
      <c r="G37" s="107" t="s">
        <v>934</v>
      </c>
      <c r="H37" s="107">
        <v>585460</v>
      </c>
    </row>
    <row r="38" spans="1:8" ht="13.5">
      <c r="A38" s="107">
        <v>24223</v>
      </c>
      <c r="B38" s="107" t="s">
        <v>615</v>
      </c>
      <c r="C38" s="107" t="s">
        <v>968</v>
      </c>
      <c r="D38" s="107" t="s">
        <v>616</v>
      </c>
      <c r="E38" s="107" t="s">
        <v>969</v>
      </c>
      <c r="F38" s="107">
        <v>3</v>
      </c>
      <c r="G38" s="107" t="s">
        <v>257</v>
      </c>
      <c r="H38" s="107">
        <v>24223</v>
      </c>
    </row>
    <row r="39" spans="1:8" ht="13.5">
      <c r="A39" s="107">
        <v>576836</v>
      </c>
      <c r="B39" s="107" t="s">
        <v>970</v>
      </c>
      <c r="C39" s="107" t="s">
        <v>971</v>
      </c>
      <c r="D39" s="107" t="s">
        <v>972</v>
      </c>
      <c r="E39" s="107" t="s">
        <v>194</v>
      </c>
      <c r="F39" s="107">
        <v>3</v>
      </c>
      <c r="G39" s="107" t="s">
        <v>193</v>
      </c>
      <c r="H39" s="107">
        <v>576836</v>
      </c>
    </row>
    <row r="40" spans="1:8" ht="13.5">
      <c r="A40" s="107">
        <v>581606</v>
      </c>
      <c r="B40" s="107" t="s">
        <v>97</v>
      </c>
      <c r="C40" s="107" t="s">
        <v>513</v>
      </c>
      <c r="D40" s="107" t="s">
        <v>98</v>
      </c>
      <c r="E40" s="107" t="s">
        <v>327</v>
      </c>
      <c r="F40" s="107">
        <v>3</v>
      </c>
      <c r="G40" s="107" t="s">
        <v>361</v>
      </c>
      <c r="H40" s="107">
        <v>581606</v>
      </c>
    </row>
    <row r="41" spans="1:8" ht="13.5">
      <c r="A41" s="107">
        <v>576878</v>
      </c>
      <c r="B41" s="107" t="s">
        <v>74</v>
      </c>
      <c r="C41" s="107" t="s">
        <v>1510</v>
      </c>
      <c r="D41" s="107" t="s">
        <v>75</v>
      </c>
      <c r="E41" s="107" t="s">
        <v>113</v>
      </c>
      <c r="F41" s="107">
        <v>3</v>
      </c>
      <c r="G41" s="107" t="s">
        <v>290</v>
      </c>
      <c r="H41" s="107">
        <v>576878</v>
      </c>
    </row>
    <row r="42" spans="1:8" ht="13.5">
      <c r="A42" s="107">
        <v>576882</v>
      </c>
      <c r="B42" s="107" t="s">
        <v>355</v>
      </c>
      <c r="C42" s="107" t="s">
        <v>973</v>
      </c>
      <c r="D42" s="107" t="s">
        <v>356</v>
      </c>
      <c r="E42" s="107" t="s">
        <v>974</v>
      </c>
      <c r="F42" s="107">
        <v>3</v>
      </c>
      <c r="G42" s="107" t="s">
        <v>225</v>
      </c>
      <c r="H42" s="107">
        <v>576882</v>
      </c>
    </row>
    <row r="43" spans="1:8" ht="13.5">
      <c r="A43" s="107">
        <v>585443</v>
      </c>
      <c r="B43" s="107" t="s">
        <v>975</v>
      </c>
      <c r="C43" s="107" t="s">
        <v>976</v>
      </c>
      <c r="D43" s="107" t="s">
        <v>766</v>
      </c>
      <c r="E43" s="107" t="s">
        <v>62</v>
      </c>
      <c r="F43" s="107">
        <v>3</v>
      </c>
      <c r="G43" s="107" t="s">
        <v>220</v>
      </c>
      <c r="H43" s="107">
        <v>585443</v>
      </c>
    </row>
    <row r="44" spans="1:8" ht="13.5">
      <c r="A44" s="107">
        <v>24224</v>
      </c>
      <c r="B44" s="107" t="s">
        <v>302</v>
      </c>
      <c r="C44" s="107" t="s">
        <v>272</v>
      </c>
      <c r="D44" s="107" t="s">
        <v>303</v>
      </c>
      <c r="E44" s="107" t="s">
        <v>680</v>
      </c>
      <c r="F44" s="107">
        <v>3</v>
      </c>
      <c r="G44" s="107" t="s">
        <v>257</v>
      </c>
      <c r="H44" s="107">
        <v>24224</v>
      </c>
    </row>
    <row r="45" spans="1:8" ht="13.5">
      <c r="A45" s="107">
        <v>577189</v>
      </c>
      <c r="B45" s="107" t="s">
        <v>191</v>
      </c>
      <c r="C45" s="107" t="s">
        <v>977</v>
      </c>
      <c r="D45" s="107" t="s">
        <v>192</v>
      </c>
      <c r="E45" s="107" t="s">
        <v>517</v>
      </c>
      <c r="F45" s="107">
        <v>3</v>
      </c>
      <c r="G45" s="107" t="s">
        <v>682</v>
      </c>
      <c r="H45" s="107">
        <v>577189</v>
      </c>
    </row>
    <row r="46" spans="1:8" ht="13.5">
      <c r="A46" s="107">
        <v>780878</v>
      </c>
      <c r="B46" s="107" t="s">
        <v>1628</v>
      </c>
      <c r="C46" s="107" t="s">
        <v>410</v>
      </c>
      <c r="D46" s="107" t="s">
        <v>1629</v>
      </c>
      <c r="E46" s="107" t="s">
        <v>1630</v>
      </c>
      <c r="F46" s="107">
        <v>3</v>
      </c>
      <c r="G46" s="107" t="s">
        <v>894</v>
      </c>
      <c r="H46" s="107">
        <v>780878</v>
      </c>
    </row>
    <row r="47" spans="1:8" ht="13.5">
      <c r="A47" s="107">
        <v>24226</v>
      </c>
      <c r="B47" s="107" t="s">
        <v>316</v>
      </c>
      <c r="C47" s="107" t="s">
        <v>585</v>
      </c>
      <c r="D47" s="107" t="s">
        <v>317</v>
      </c>
      <c r="E47" s="107" t="s">
        <v>277</v>
      </c>
      <c r="F47" s="107">
        <v>3</v>
      </c>
      <c r="G47" s="107" t="s">
        <v>825</v>
      </c>
      <c r="H47" s="107">
        <v>24226</v>
      </c>
    </row>
    <row r="48" spans="1:8" ht="13.5">
      <c r="A48" s="107">
        <v>599060</v>
      </c>
      <c r="B48" s="107" t="s">
        <v>805</v>
      </c>
      <c r="C48" s="107" t="s">
        <v>458</v>
      </c>
      <c r="D48" s="107" t="s">
        <v>806</v>
      </c>
      <c r="E48" s="107" t="s">
        <v>1594</v>
      </c>
      <c r="F48" s="107">
        <v>3</v>
      </c>
      <c r="G48" s="107" t="s">
        <v>831</v>
      </c>
      <c r="H48" s="107">
        <v>599060</v>
      </c>
    </row>
    <row r="49" spans="1:8" ht="13.5">
      <c r="A49" s="107">
        <v>780690</v>
      </c>
      <c r="B49" s="107" t="s">
        <v>500</v>
      </c>
      <c r="C49" s="107" t="s">
        <v>1631</v>
      </c>
      <c r="D49" s="107" t="s">
        <v>502</v>
      </c>
      <c r="E49" s="107" t="s">
        <v>1327</v>
      </c>
      <c r="F49" s="107">
        <v>3</v>
      </c>
      <c r="G49" s="107" t="s">
        <v>898</v>
      </c>
      <c r="H49" s="107">
        <v>780690</v>
      </c>
    </row>
    <row r="50" spans="1:8" ht="13.5">
      <c r="A50" s="107">
        <v>576807</v>
      </c>
      <c r="B50" s="107" t="s">
        <v>574</v>
      </c>
      <c r="C50" s="107" t="s">
        <v>582</v>
      </c>
      <c r="D50" s="107" t="s">
        <v>575</v>
      </c>
      <c r="E50" s="107" t="s">
        <v>277</v>
      </c>
      <c r="F50" s="107">
        <v>3</v>
      </c>
      <c r="G50" s="107" t="s">
        <v>167</v>
      </c>
      <c r="H50" s="107">
        <v>576807</v>
      </c>
    </row>
    <row r="51" spans="1:8" ht="13.5">
      <c r="A51" s="107">
        <v>577563</v>
      </c>
      <c r="B51" s="107" t="s">
        <v>978</v>
      </c>
      <c r="C51" s="107" t="s">
        <v>979</v>
      </c>
      <c r="D51" s="107" t="s">
        <v>980</v>
      </c>
      <c r="E51" s="107" t="s">
        <v>981</v>
      </c>
      <c r="F51" s="107">
        <v>3</v>
      </c>
      <c r="G51" s="107" t="s">
        <v>257</v>
      </c>
      <c r="H51" s="107">
        <v>577563</v>
      </c>
    </row>
    <row r="52" spans="1:8" ht="13.5">
      <c r="A52" s="107">
        <v>585440</v>
      </c>
      <c r="B52" s="107" t="s">
        <v>803</v>
      </c>
      <c r="C52" s="107" t="s">
        <v>370</v>
      </c>
      <c r="D52" s="107" t="s">
        <v>804</v>
      </c>
      <c r="E52" s="107" t="s">
        <v>185</v>
      </c>
      <c r="F52" s="107">
        <v>3</v>
      </c>
      <c r="G52" s="107" t="s">
        <v>220</v>
      </c>
      <c r="H52" s="107">
        <v>585440</v>
      </c>
    </row>
    <row r="53" spans="1:8" ht="13.5">
      <c r="A53" s="107">
        <v>576770</v>
      </c>
      <c r="B53" s="107" t="s">
        <v>70</v>
      </c>
      <c r="C53" s="107" t="s">
        <v>982</v>
      </c>
      <c r="D53" s="107" t="s">
        <v>71</v>
      </c>
      <c r="E53" s="107" t="s">
        <v>639</v>
      </c>
      <c r="F53" s="107">
        <v>3</v>
      </c>
      <c r="G53" s="107" t="s">
        <v>209</v>
      </c>
      <c r="H53" s="107">
        <v>576770</v>
      </c>
    </row>
    <row r="54" spans="1:8" ht="13.5">
      <c r="A54" s="107">
        <v>577179</v>
      </c>
      <c r="B54" s="107" t="s">
        <v>983</v>
      </c>
      <c r="C54" s="107" t="s">
        <v>838</v>
      </c>
      <c r="D54" s="107" t="s">
        <v>984</v>
      </c>
      <c r="E54" s="107" t="s">
        <v>84</v>
      </c>
      <c r="F54" s="107">
        <v>3</v>
      </c>
      <c r="G54" s="107" t="s">
        <v>869</v>
      </c>
      <c r="H54" s="107">
        <v>577179</v>
      </c>
    </row>
    <row r="55" spans="1:8" ht="13.5">
      <c r="A55" s="107">
        <v>24227</v>
      </c>
      <c r="B55" s="107" t="s">
        <v>182</v>
      </c>
      <c r="C55" s="107" t="s">
        <v>407</v>
      </c>
      <c r="D55" s="107" t="s">
        <v>169</v>
      </c>
      <c r="E55" s="107" t="s">
        <v>260</v>
      </c>
      <c r="F55" s="107">
        <v>3</v>
      </c>
      <c r="G55" s="107" t="s">
        <v>345</v>
      </c>
      <c r="H55" s="107">
        <v>24227</v>
      </c>
    </row>
    <row r="56" spans="1:8" ht="13.5">
      <c r="A56" s="107">
        <v>24228</v>
      </c>
      <c r="B56" s="107" t="s">
        <v>985</v>
      </c>
      <c r="C56" s="107" t="s">
        <v>986</v>
      </c>
      <c r="D56" s="107" t="s">
        <v>485</v>
      </c>
      <c r="E56" s="107" t="s">
        <v>122</v>
      </c>
      <c r="F56" s="107">
        <v>3</v>
      </c>
      <c r="G56" s="107" t="s">
        <v>220</v>
      </c>
      <c r="H56" s="107">
        <v>24228</v>
      </c>
    </row>
    <row r="57" spans="1:8" ht="13.5">
      <c r="A57" s="107">
        <v>576962</v>
      </c>
      <c r="B57" s="107" t="s">
        <v>116</v>
      </c>
      <c r="C57" s="107" t="s">
        <v>987</v>
      </c>
      <c r="D57" s="107" t="s">
        <v>91</v>
      </c>
      <c r="E57" s="107" t="s">
        <v>988</v>
      </c>
      <c r="F57" s="107">
        <v>3</v>
      </c>
      <c r="G57" s="107" t="s">
        <v>278</v>
      </c>
      <c r="H57" s="107">
        <v>576962</v>
      </c>
    </row>
    <row r="58" spans="1:8" ht="13.5">
      <c r="A58" s="107">
        <v>576969</v>
      </c>
      <c r="B58" s="107" t="s">
        <v>889</v>
      </c>
      <c r="C58" s="107" t="s">
        <v>436</v>
      </c>
      <c r="D58" s="107" t="s">
        <v>890</v>
      </c>
      <c r="E58" s="107" t="s">
        <v>989</v>
      </c>
      <c r="F58" s="107">
        <v>3</v>
      </c>
      <c r="G58" s="107" t="s">
        <v>362</v>
      </c>
      <c r="H58" s="107">
        <v>576969</v>
      </c>
    </row>
    <row r="59" spans="1:8" ht="13.5">
      <c r="A59" s="107">
        <v>518463</v>
      </c>
      <c r="B59" s="107" t="s">
        <v>990</v>
      </c>
      <c r="C59" s="107" t="s">
        <v>991</v>
      </c>
      <c r="D59" s="107" t="s">
        <v>992</v>
      </c>
      <c r="E59" s="107" t="s">
        <v>121</v>
      </c>
      <c r="F59" s="107">
        <v>3</v>
      </c>
      <c r="G59" s="107" t="s">
        <v>284</v>
      </c>
      <c r="H59" s="107">
        <v>518463</v>
      </c>
    </row>
    <row r="60" spans="1:8" ht="13.5">
      <c r="A60" s="107">
        <v>576931</v>
      </c>
      <c r="B60" s="107" t="s">
        <v>74</v>
      </c>
      <c r="C60" s="107" t="s">
        <v>993</v>
      </c>
      <c r="D60" s="107" t="s">
        <v>75</v>
      </c>
      <c r="E60" s="107" t="s">
        <v>994</v>
      </c>
      <c r="F60" s="107">
        <v>3</v>
      </c>
      <c r="G60" s="107" t="s">
        <v>271</v>
      </c>
      <c r="H60" s="107">
        <v>576931</v>
      </c>
    </row>
    <row r="61" spans="1:8" ht="13.5">
      <c r="A61" s="107">
        <v>24229</v>
      </c>
      <c r="B61" s="107" t="s">
        <v>119</v>
      </c>
      <c r="C61" s="107" t="s">
        <v>443</v>
      </c>
      <c r="D61" s="107" t="s">
        <v>120</v>
      </c>
      <c r="E61" s="107" t="s">
        <v>236</v>
      </c>
      <c r="F61" s="107">
        <v>3</v>
      </c>
      <c r="G61" s="107" t="s">
        <v>278</v>
      </c>
      <c r="H61" s="107">
        <v>24229</v>
      </c>
    </row>
    <row r="62" spans="1:8" ht="13.5">
      <c r="A62" s="107">
        <v>577190</v>
      </c>
      <c r="B62" s="107" t="s">
        <v>99</v>
      </c>
      <c r="C62" s="107" t="s">
        <v>995</v>
      </c>
      <c r="D62" s="107" t="s">
        <v>115</v>
      </c>
      <c r="E62" s="107" t="s">
        <v>996</v>
      </c>
      <c r="F62" s="107">
        <v>3</v>
      </c>
      <c r="G62" s="107" t="s">
        <v>682</v>
      </c>
      <c r="H62" s="107">
        <v>577190</v>
      </c>
    </row>
    <row r="63" spans="1:8" ht="13.5">
      <c r="A63" s="107">
        <v>780701</v>
      </c>
      <c r="B63" s="107" t="s">
        <v>1632</v>
      </c>
      <c r="C63" s="107" t="s">
        <v>1633</v>
      </c>
      <c r="D63" s="107" t="s">
        <v>1632</v>
      </c>
      <c r="E63" s="107" t="s">
        <v>1633</v>
      </c>
      <c r="F63" s="107">
        <v>3</v>
      </c>
      <c r="G63" s="107" t="s">
        <v>898</v>
      </c>
      <c r="H63" s="107">
        <v>780701</v>
      </c>
    </row>
    <row r="64" spans="1:8" ht="13.5">
      <c r="A64" s="107">
        <v>340315</v>
      </c>
      <c r="B64" s="107" t="s">
        <v>997</v>
      </c>
      <c r="C64" s="107" t="s">
        <v>662</v>
      </c>
      <c r="D64" s="107" t="s">
        <v>998</v>
      </c>
      <c r="E64" s="107" t="s">
        <v>217</v>
      </c>
      <c r="F64" s="107">
        <v>3</v>
      </c>
      <c r="G64" s="107" t="s">
        <v>271</v>
      </c>
      <c r="H64" s="107">
        <v>340315</v>
      </c>
    </row>
    <row r="65" spans="1:8" ht="13.5">
      <c r="A65" s="107">
        <v>576794</v>
      </c>
      <c r="B65" s="107" t="s">
        <v>737</v>
      </c>
      <c r="C65" s="107" t="s">
        <v>999</v>
      </c>
      <c r="D65" s="107" t="s">
        <v>738</v>
      </c>
      <c r="E65" s="107" t="s">
        <v>1000</v>
      </c>
      <c r="F65" s="107">
        <v>3</v>
      </c>
      <c r="G65" s="107" t="s">
        <v>167</v>
      </c>
      <c r="H65" s="107">
        <v>576794</v>
      </c>
    </row>
    <row r="66" spans="1:8" ht="13.5">
      <c r="A66" s="107">
        <v>576795</v>
      </c>
      <c r="B66" s="107" t="s">
        <v>1001</v>
      </c>
      <c r="C66" s="107" t="s">
        <v>457</v>
      </c>
      <c r="D66" s="107" t="s">
        <v>1002</v>
      </c>
      <c r="E66" s="107" t="s">
        <v>232</v>
      </c>
      <c r="F66" s="107">
        <v>3</v>
      </c>
      <c r="G66" s="107" t="s">
        <v>167</v>
      </c>
      <c r="H66" s="107">
        <v>576795</v>
      </c>
    </row>
    <row r="67" spans="1:8" ht="13.5">
      <c r="A67" s="107">
        <v>577162</v>
      </c>
      <c r="B67" s="107" t="s">
        <v>70</v>
      </c>
      <c r="C67" s="107" t="s">
        <v>1003</v>
      </c>
      <c r="D67" s="107" t="s">
        <v>71</v>
      </c>
      <c r="E67" s="107" t="s">
        <v>418</v>
      </c>
      <c r="F67" s="107">
        <v>3</v>
      </c>
      <c r="G67" s="107" t="s">
        <v>440</v>
      </c>
      <c r="H67" s="107">
        <v>577162</v>
      </c>
    </row>
    <row r="68" spans="1:8" ht="13.5">
      <c r="A68" s="107">
        <v>577572</v>
      </c>
      <c r="B68" s="107" t="s">
        <v>565</v>
      </c>
      <c r="C68" s="107" t="s">
        <v>254</v>
      </c>
      <c r="D68" s="107" t="s">
        <v>566</v>
      </c>
      <c r="E68" s="107" t="s">
        <v>64</v>
      </c>
      <c r="F68" s="107">
        <v>3</v>
      </c>
      <c r="G68" s="107" t="s">
        <v>257</v>
      </c>
      <c r="H68" s="107">
        <v>577572</v>
      </c>
    </row>
    <row r="69" spans="1:8" ht="13.5">
      <c r="A69" s="107">
        <v>24231</v>
      </c>
      <c r="B69" s="107" t="s">
        <v>119</v>
      </c>
      <c r="C69" s="107" t="s">
        <v>1004</v>
      </c>
      <c r="D69" s="107" t="s">
        <v>120</v>
      </c>
      <c r="E69" s="107" t="s">
        <v>122</v>
      </c>
      <c r="F69" s="107">
        <v>3</v>
      </c>
      <c r="G69" s="107" t="s">
        <v>278</v>
      </c>
      <c r="H69" s="107">
        <v>24231</v>
      </c>
    </row>
    <row r="70" spans="1:8" ht="13.5">
      <c r="A70" s="107">
        <v>580305</v>
      </c>
      <c r="B70" s="107" t="s">
        <v>478</v>
      </c>
      <c r="C70" s="107" t="s">
        <v>605</v>
      </c>
      <c r="D70" s="107" t="s">
        <v>479</v>
      </c>
      <c r="E70" s="107" t="s">
        <v>88</v>
      </c>
      <c r="F70" s="107">
        <v>3</v>
      </c>
      <c r="G70" s="107" t="s">
        <v>1634</v>
      </c>
      <c r="H70" s="107">
        <v>580305</v>
      </c>
    </row>
    <row r="71" spans="1:8" ht="13.5">
      <c r="A71" s="107">
        <v>780686</v>
      </c>
      <c r="B71" s="107" t="s">
        <v>1635</v>
      </c>
      <c r="C71" s="107" t="s">
        <v>748</v>
      </c>
      <c r="D71" s="107" t="s">
        <v>1636</v>
      </c>
      <c r="E71" s="107" t="s">
        <v>1637</v>
      </c>
      <c r="F71" s="107">
        <v>3</v>
      </c>
      <c r="G71" s="107" t="s">
        <v>898</v>
      </c>
      <c r="H71" s="107">
        <v>780686</v>
      </c>
    </row>
    <row r="72" spans="1:8" ht="13.5">
      <c r="A72" s="107">
        <v>576880</v>
      </c>
      <c r="B72" s="107" t="s">
        <v>1005</v>
      </c>
      <c r="C72" s="107" t="s">
        <v>1006</v>
      </c>
      <c r="D72" s="107" t="s">
        <v>1007</v>
      </c>
      <c r="E72" s="107" t="s">
        <v>110</v>
      </c>
      <c r="F72" s="107">
        <v>3</v>
      </c>
      <c r="G72" s="107" t="s">
        <v>225</v>
      </c>
      <c r="H72" s="107">
        <v>576880</v>
      </c>
    </row>
    <row r="73" spans="1:8" ht="13.5">
      <c r="A73" s="107">
        <v>518489</v>
      </c>
      <c r="B73" s="107" t="s">
        <v>578</v>
      </c>
      <c r="C73" s="107" t="s">
        <v>1008</v>
      </c>
      <c r="D73" s="107" t="s">
        <v>579</v>
      </c>
      <c r="E73" s="107" t="s">
        <v>107</v>
      </c>
      <c r="F73" s="107">
        <v>3</v>
      </c>
      <c r="G73" s="107" t="s">
        <v>249</v>
      </c>
      <c r="H73" s="107">
        <v>518489</v>
      </c>
    </row>
    <row r="74" spans="1:8" ht="13.5">
      <c r="A74" s="107">
        <v>577670</v>
      </c>
      <c r="B74" s="107" t="s">
        <v>99</v>
      </c>
      <c r="C74" s="107" t="s">
        <v>964</v>
      </c>
      <c r="D74" s="107" t="s">
        <v>115</v>
      </c>
      <c r="E74" s="107" t="s">
        <v>512</v>
      </c>
      <c r="F74" s="107">
        <v>3</v>
      </c>
      <c r="G74" s="107" t="s">
        <v>345</v>
      </c>
      <c r="H74" s="107">
        <v>577670</v>
      </c>
    </row>
    <row r="75" spans="1:8" ht="13.5">
      <c r="A75" s="107">
        <v>576886</v>
      </c>
      <c r="B75" s="107" t="s">
        <v>93</v>
      </c>
      <c r="C75" s="107" t="s">
        <v>1009</v>
      </c>
      <c r="D75" s="107" t="s">
        <v>94</v>
      </c>
      <c r="E75" s="107" t="s">
        <v>1010</v>
      </c>
      <c r="F75" s="107">
        <v>3</v>
      </c>
      <c r="G75" s="107" t="s">
        <v>225</v>
      </c>
      <c r="H75" s="107">
        <v>576886</v>
      </c>
    </row>
    <row r="76" spans="1:8" ht="13.5">
      <c r="A76" s="107">
        <v>24233</v>
      </c>
      <c r="B76" s="107" t="s">
        <v>114</v>
      </c>
      <c r="C76" s="107" t="s">
        <v>1011</v>
      </c>
      <c r="D76" s="107" t="s">
        <v>66</v>
      </c>
      <c r="E76" s="107" t="s">
        <v>648</v>
      </c>
      <c r="F76" s="107">
        <v>3</v>
      </c>
      <c r="G76" s="107" t="s">
        <v>278</v>
      </c>
      <c r="H76" s="107">
        <v>24233</v>
      </c>
    </row>
    <row r="77" spans="1:8" ht="13.5">
      <c r="A77" s="107">
        <v>577169</v>
      </c>
      <c r="B77" s="107" t="s">
        <v>753</v>
      </c>
      <c r="C77" s="107" t="s">
        <v>1012</v>
      </c>
      <c r="D77" s="107" t="s">
        <v>754</v>
      </c>
      <c r="E77" s="107" t="s">
        <v>122</v>
      </c>
      <c r="F77" s="107">
        <v>3</v>
      </c>
      <c r="G77" s="107" t="s">
        <v>241</v>
      </c>
      <c r="H77" s="107">
        <v>577169</v>
      </c>
    </row>
    <row r="78" spans="1:8" ht="13.5">
      <c r="A78" s="107">
        <v>340310</v>
      </c>
      <c r="B78" s="107" t="s">
        <v>1013</v>
      </c>
      <c r="C78" s="107" t="s">
        <v>1014</v>
      </c>
      <c r="D78" s="107" t="s">
        <v>1015</v>
      </c>
      <c r="E78" s="107" t="s">
        <v>1016</v>
      </c>
      <c r="F78" s="107">
        <v>3</v>
      </c>
      <c r="G78" s="107" t="s">
        <v>682</v>
      </c>
      <c r="H78" s="107">
        <v>340310</v>
      </c>
    </row>
    <row r="79" spans="1:8" ht="13.5">
      <c r="A79" s="107">
        <v>576781</v>
      </c>
      <c r="B79" s="107" t="s">
        <v>143</v>
      </c>
      <c r="C79" s="107" t="s">
        <v>1017</v>
      </c>
      <c r="D79" s="107" t="s">
        <v>144</v>
      </c>
      <c r="E79" s="107" t="s">
        <v>1018</v>
      </c>
      <c r="F79" s="107">
        <v>3</v>
      </c>
      <c r="G79" s="107" t="s">
        <v>156</v>
      </c>
      <c r="H79" s="107">
        <v>576781</v>
      </c>
    </row>
    <row r="80" spans="1:8" ht="13.5">
      <c r="A80" s="107">
        <v>577613</v>
      </c>
      <c r="B80" s="107" t="s">
        <v>1019</v>
      </c>
      <c r="C80" s="107" t="s">
        <v>1020</v>
      </c>
      <c r="D80" s="107" t="s">
        <v>1021</v>
      </c>
      <c r="E80" s="107" t="s">
        <v>640</v>
      </c>
      <c r="F80" s="107">
        <v>3</v>
      </c>
      <c r="G80" s="107" t="s">
        <v>900</v>
      </c>
      <c r="H80" s="107">
        <v>577613</v>
      </c>
    </row>
    <row r="81" spans="1:8" ht="13.5">
      <c r="A81" s="107">
        <v>779434</v>
      </c>
      <c r="B81" s="107" t="s">
        <v>233</v>
      </c>
      <c r="C81" s="107" t="s">
        <v>1638</v>
      </c>
      <c r="D81" s="107" t="s">
        <v>234</v>
      </c>
      <c r="E81" s="107" t="s">
        <v>62</v>
      </c>
      <c r="F81" s="107">
        <v>3</v>
      </c>
      <c r="G81" s="107" t="s">
        <v>825</v>
      </c>
      <c r="H81" s="107">
        <v>779434</v>
      </c>
    </row>
    <row r="82" spans="1:8" ht="13.5">
      <c r="A82" s="107">
        <v>576972</v>
      </c>
      <c r="B82" s="107" t="s">
        <v>108</v>
      </c>
      <c r="C82" s="107" t="s">
        <v>1023</v>
      </c>
      <c r="D82" s="107" t="s">
        <v>109</v>
      </c>
      <c r="E82" s="107" t="s">
        <v>336</v>
      </c>
      <c r="F82" s="107">
        <v>3</v>
      </c>
      <c r="G82" s="107" t="s">
        <v>362</v>
      </c>
      <c r="H82" s="107">
        <v>576972</v>
      </c>
    </row>
    <row r="83" spans="1:8" ht="13.5">
      <c r="A83" s="107">
        <v>576943</v>
      </c>
      <c r="B83" s="107" t="s">
        <v>233</v>
      </c>
      <c r="C83" s="107" t="s">
        <v>1025</v>
      </c>
      <c r="D83" s="107" t="s">
        <v>234</v>
      </c>
      <c r="E83" s="107" t="s">
        <v>630</v>
      </c>
      <c r="F83" s="107">
        <v>3</v>
      </c>
      <c r="G83" s="107" t="s">
        <v>278</v>
      </c>
      <c r="H83" s="107">
        <v>576943</v>
      </c>
    </row>
    <row r="84" spans="1:8" ht="13.5">
      <c r="A84" s="107">
        <v>577663</v>
      </c>
      <c r="B84" s="107" t="s">
        <v>86</v>
      </c>
      <c r="C84" s="107" t="s">
        <v>1026</v>
      </c>
      <c r="D84" s="107" t="s">
        <v>87</v>
      </c>
      <c r="E84" s="107" t="s">
        <v>291</v>
      </c>
      <c r="F84" s="107">
        <v>3</v>
      </c>
      <c r="G84" s="107" t="s">
        <v>345</v>
      </c>
      <c r="H84" s="107">
        <v>577663</v>
      </c>
    </row>
    <row r="85" spans="1:8" ht="13.5">
      <c r="A85" s="107">
        <v>585444</v>
      </c>
      <c r="B85" s="107" t="s">
        <v>421</v>
      </c>
      <c r="C85" s="107" t="s">
        <v>1027</v>
      </c>
      <c r="D85" s="107" t="s">
        <v>422</v>
      </c>
      <c r="E85" s="107" t="s">
        <v>197</v>
      </c>
      <c r="F85" s="107">
        <v>3</v>
      </c>
      <c r="G85" s="107" t="s">
        <v>220</v>
      </c>
      <c r="H85" s="107">
        <v>585444</v>
      </c>
    </row>
    <row r="86" spans="1:8" ht="13.5">
      <c r="A86" s="107">
        <v>576801</v>
      </c>
      <c r="B86" s="107" t="s">
        <v>191</v>
      </c>
      <c r="C86" s="107" t="s">
        <v>1028</v>
      </c>
      <c r="D86" s="107" t="s">
        <v>192</v>
      </c>
      <c r="E86" s="107" t="s">
        <v>745</v>
      </c>
      <c r="F86" s="107">
        <v>3</v>
      </c>
      <c r="G86" s="107" t="s">
        <v>167</v>
      </c>
      <c r="H86" s="107">
        <v>576801</v>
      </c>
    </row>
    <row r="87" spans="1:8" ht="13.5">
      <c r="A87" s="107">
        <v>338158</v>
      </c>
      <c r="B87" s="107" t="s">
        <v>643</v>
      </c>
      <c r="C87" s="107" t="s">
        <v>1029</v>
      </c>
      <c r="D87" s="107" t="s">
        <v>644</v>
      </c>
      <c r="E87" s="107" t="s">
        <v>558</v>
      </c>
      <c r="F87" s="107">
        <v>3</v>
      </c>
      <c r="G87" s="107" t="s">
        <v>346</v>
      </c>
      <c r="H87" s="107">
        <v>338158</v>
      </c>
    </row>
    <row r="88" spans="1:8" ht="13.5">
      <c r="A88" s="107">
        <v>580306</v>
      </c>
      <c r="B88" s="107" t="s">
        <v>105</v>
      </c>
      <c r="C88" s="107" t="s">
        <v>1030</v>
      </c>
      <c r="D88" s="107" t="s">
        <v>106</v>
      </c>
      <c r="E88" s="107" t="s">
        <v>509</v>
      </c>
      <c r="F88" s="107">
        <v>3</v>
      </c>
      <c r="G88" s="107" t="s">
        <v>286</v>
      </c>
      <c r="H88" s="107">
        <v>580306</v>
      </c>
    </row>
    <row r="89" spans="1:8" ht="13.5">
      <c r="A89" s="107">
        <v>576873</v>
      </c>
      <c r="B89" s="107" t="s">
        <v>116</v>
      </c>
      <c r="C89" s="107" t="s">
        <v>1031</v>
      </c>
      <c r="D89" s="107" t="s">
        <v>91</v>
      </c>
      <c r="E89" s="107" t="s">
        <v>1032</v>
      </c>
      <c r="F89" s="107">
        <v>3</v>
      </c>
      <c r="G89" s="107" t="s">
        <v>259</v>
      </c>
      <c r="H89" s="107">
        <v>576873</v>
      </c>
    </row>
    <row r="90" spans="1:8" ht="13.5">
      <c r="A90" s="107">
        <v>576970</v>
      </c>
      <c r="B90" s="107" t="s">
        <v>842</v>
      </c>
      <c r="C90" s="107" t="s">
        <v>1033</v>
      </c>
      <c r="D90" s="107" t="s">
        <v>222</v>
      </c>
      <c r="E90" s="107" t="s">
        <v>396</v>
      </c>
      <c r="F90" s="107">
        <v>3</v>
      </c>
      <c r="G90" s="107" t="s">
        <v>362</v>
      </c>
      <c r="H90" s="107">
        <v>576970</v>
      </c>
    </row>
    <row r="91" spans="1:8" ht="13.5">
      <c r="A91" s="107">
        <v>834552</v>
      </c>
      <c r="B91" s="107" t="s">
        <v>337</v>
      </c>
      <c r="C91" s="107" t="s">
        <v>1639</v>
      </c>
      <c r="D91" s="107" t="s">
        <v>338</v>
      </c>
      <c r="E91" s="107" t="s">
        <v>172</v>
      </c>
      <c r="F91" s="107">
        <v>3</v>
      </c>
      <c r="G91" s="107" t="s">
        <v>1640</v>
      </c>
      <c r="H91" s="107">
        <v>834552</v>
      </c>
    </row>
    <row r="92" spans="1:8" ht="13.5">
      <c r="A92" s="107">
        <v>24234</v>
      </c>
      <c r="B92" s="107" t="s">
        <v>476</v>
      </c>
      <c r="C92" s="107" t="s">
        <v>1034</v>
      </c>
      <c r="D92" s="107" t="s">
        <v>477</v>
      </c>
      <c r="E92" s="107" t="s">
        <v>1035</v>
      </c>
      <c r="F92" s="107">
        <v>3</v>
      </c>
      <c r="G92" s="107" t="s">
        <v>870</v>
      </c>
      <c r="H92" s="107">
        <v>24234</v>
      </c>
    </row>
    <row r="93" spans="1:8" ht="13.5">
      <c r="A93" s="107">
        <v>577641</v>
      </c>
      <c r="B93" s="107" t="s">
        <v>500</v>
      </c>
      <c r="C93" s="107" t="s">
        <v>599</v>
      </c>
      <c r="D93" s="107" t="s">
        <v>502</v>
      </c>
      <c r="E93" s="107" t="s">
        <v>175</v>
      </c>
      <c r="F93" s="107">
        <v>3</v>
      </c>
      <c r="G93" s="107" t="s">
        <v>391</v>
      </c>
      <c r="H93" s="107">
        <v>577641</v>
      </c>
    </row>
    <row r="94" spans="1:8" ht="13.5">
      <c r="A94" s="107">
        <v>576867</v>
      </c>
      <c r="B94" s="107" t="s">
        <v>1036</v>
      </c>
      <c r="C94" s="107" t="s">
        <v>423</v>
      </c>
      <c r="D94" s="107" t="s">
        <v>1037</v>
      </c>
      <c r="E94" s="107" t="s">
        <v>73</v>
      </c>
      <c r="F94" s="107">
        <v>3</v>
      </c>
      <c r="G94" s="107" t="s">
        <v>259</v>
      </c>
      <c r="H94" s="107">
        <v>576867</v>
      </c>
    </row>
    <row r="95" spans="1:8" ht="13.5">
      <c r="A95" s="107">
        <v>766033</v>
      </c>
      <c r="B95" s="107" t="s">
        <v>1641</v>
      </c>
      <c r="C95" s="107" t="s">
        <v>1642</v>
      </c>
      <c r="D95" s="107" t="s">
        <v>1643</v>
      </c>
      <c r="E95" s="107" t="s">
        <v>996</v>
      </c>
      <c r="F95" s="107">
        <v>3</v>
      </c>
      <c r="G95" s="107" t="s">
        <v>1644</v>
      </c>
      <c r="H95" s="107">
        <v>766033</v>
      </c>
    </row>
    <row r="96" spans="1:8" ht="13.5">
      <c r="A96" s="107">
        <v>338093</v>
      </c>
      <c r="B96" s="107" t="s">
        <v>514</v>
      </c>
      <c r="C96" s="107" t="s">
        <v>1038</v>
      </c>
      <c r="D96" s="107" t="s">
        <v>515</v>
      </c>
      <c r="E96" s="107" t="s">
        <v>715</v>
      </c>
      <c r="F96" s="107">
        <v>3</v>
      </c>
      <c r="G96" s="107" t="s">
        <v>167</v>
      </c>
      <c r="H96" s="107">
        <v>338093</v>
      </c>
    </row>
    <row r="97" spans="1:8" ht="13.5">
      <c r="A97" s="107">
        <v>338102</v>
      </c>
      <c r="B97" s="107" t="s">
        <v>79</v>
      </c>
      <c r="C97" s="107" t="s">
        <v>638</v>
      </c>
      <c r="D97" s="107" t="s">
        <v>80</v>
      </c>
      <c r="E97" s="107" t="s">
        <v>1039</v>
      </c>
      <c r="F97" s="107">
        <v>3</v>
      </c>
      <c r="G97" s="107" t="s">
        <v>726</v>
      </c>
      <c r="H97" s="107">
        <v>338102</v>
      </c>
    </row>
    <row r="98" spans="1:8" ht="13.5">
      <c r="A98" s="107">
        <v>518492</v>
      </c>
      <c r="B98" s="107" t="s">
        <v>1040</v>
      </c>
      <c r="C98" s="107" t="s">
        <v>536</v>
      </c>
      <c r="D98" s="107" t="s">
        <v>1041</v>
      </c>
      <c r="E98" s="107" t="s">
        <v>537</v>
      </c>
      <c r="F98" s="107">
        <v>3</v>
      </c>
      <c r="G98" s="107" t="s">
        <v>249</v>
      </c>
      <c r="H98" s="107">
        <v>518492</v>
      </c>
    </row>
    <row r="99" spans="1:8" ht="13.5">
      <c r="A99" s="107">
        <v>580301</v>
      </c>
      <c r="B99" s="107" t="s">
        <v>695</v>
      </c>
      <c r="C99" s="107" t="s">
        <v>617</v>
      </c>
      <c r="D99" s="107" t="s">
        <v>697</v>
      </c>
      <c r="E99" s="107" t="s">
        <v>618</v>
      </c>
      <c r="F99" s="107">
        <v>3</v>
      </c>
      <c r="G99" s="107" t="s">
        <v>1634</v>
      </c>
      <c r="H99" s="107">
        <v>580301</v>
      </c>
    </row>
    <row r="100" spans="1:8" ht="13.5">
      <c r="A100" s="107">
        <v>834551</v>
      </c>
      <c r="B100" s="107" t="s">
        <v>1645</v>
      </c>
      <c r="C100" s="107" t="s">
        <v>322</v>
      </c>
      <c r="D100" s="107" t="s">
        <v>1646</v>
      </c>
      <c r="E100" s="107" t="s">
        <v>179</v>
      </c>
      <c r="F100" s="107">
        <v>3</v>
      </c>
      <c r="G100" s="107" t="s">
        <v>1640</v>
      </c>
      <c r="H100" s="107">
        <v>834551</v>
      </c>
    </row>
    <row r="101" spans="1:8" ht="13.5">
      <c r="A101" s="107">
        <v>576883</v>
      </c>
      <c r="B101" s="107" t="s">
        <v>1042</v>
      </c>
      <c r="C101" s="107" t="s">
        <v>1043</v>
      </c>
      <c r="D101" s="107" t="s">
        <v>1044</v>
      </c>
      <c r="E101" s="107" t="s">
        <v>715</v>
      </c>
      <c r="F101" s="107">
        <v>3</v>
      </c>
      <c r="G101" s="107" t="s">
        <v>225</v>
      </c>
      <c r="H101" s="107">
        <v>576883</v>
      </c>
    </row>
    <row r="102" spans="1:8" ht="13.5">
      <c r="A102" s="107">
        <v>576885</v>
      </c>
      <c r="B102" s="107" t="s">
        <v>752</v>
      </c>
      <c r="C102" s="107" t="s">
        <v>1045</v>
      </c>
      <c r="D102" s="107" t="s">
        <v>169</v>
      </c>
      <c r="E102" s="107" t="s">
        <v>165</v>
      </c>
      <c r="F102" s="107">
        <v>3</v>
      </c>
      <c r="G102" s="107" t="s">
        <v>225</v>
      </c>
      <c r="H102" s="107">
        <v>576885</v>
      </c>
    </row>
    <row r="103" spans="1:8" ht="13.5">
      <c r="A103" s="107">
        <v>340311</v>
      </c>
      <c r="B103" s="107" t="s">
        <v>226</v>
      </c>
      <c r="C103" s="107" t="s">
        <v>800</v>
      </c>
      <c r="D103" s="107" t="s">
        <v>227</v>
      </c>
      <c r="E103" s="107" t="s">
        <v>801</v>
      </c>
      <c r="F103" s="107">
        <v>3</v>
      </c>
      <c r="G103" s="107" t="s">
        <v>682</v>
      </c>
      <c r="H103" s="107">
        <v>340311</v>
      </c>
    </row>
    <row r="104" spans="1:8" ht="13.5">
      <c r="A104" s="107">
        <v>576864</v>
      </c>
      <c r="B104" s="107" t="s">
        <v>1046</v>
      </c>
      <c r="C104" s="107" t="s">
        <v>1047</v>
      </c>
      <c r="D104" s="107" t="s">
        <v>1048</v>
      </c>
      <c r="E104" s="107" t="s">
        <v>388</v>
      </c>
      <c r="F104" s="107">
        <v>3</v>
      </c>
      <c r="G104" s="107" t="s">
        <v>259</v>
      </c>
      <c r="H104" s="107">
        <v>576864</v>
      </c>
    </row>
    <row r="105" spans="1:8" ht="13.5">
      <c r="A105" s="107">
        <v>518490</v>
      </c>
      <c r="B105" s="107" t="s">
        <v>1049</v>
      </c>
      <c r="C105" s="107" t="s">
        <v>1050</v>
      </c>
      <c r="D105" s="107" t="s">
        <v>1051</v>
      </c>
      <c r="E105" s="107" t="s">
        <v>680</v>
      </c>
      <c r="F105" s="107">
        <v>3</v>
      </c>
      <c r="G105" s="107" t="s">
        <v>249</v>
      </c>
      <c r="H105" s="107">
        <v>518490</v>
      </c>
    </row>
    <row r="106" spans="1:8" ht="13.5">
      <c r="A106" s="107">
        <v>576777</v>
      </c>
      <c r="B106" s="107" t="s">
        <v>783</v>
      </c>
      <c r="C106" s="107" t="s">
        <v>1052</v>
      </c>
      <c r="D106" s="107" t="s">
        <v>784</v>
      </c>
      <c r="E106" s="107" t="s">
        <v>413</v>
      </c>
      <c r="F106" s="107">
        <v>3</v>
      </c>
      <c r="G106" s="107" t="s">
        <v>209</v>
      </c>
      <c r="H106" s="107">
        <v>576777</v>
      </c>
    </row>
    <row r="107" spans="1:8" ht="13.5">
      <c r="A107" s="107">
        <v>576804</v>
      </c>
      <c r="B107" s="107" t="s">
        <v>86</v>
      </c>
      <c r="C107" s="107" t="s">
        <v>1053</v>
      </c>
      <c r="D107" s="107" t="s">
        <v>87</v>
      </c>
      <c r="E107" s="107" t="s">
        <v>76</v>
      </c>
      <c r="F107" s="107">
        <v>3</v>
      </c>
      <c r="G107" s="107" t="s">
        <v>167</v>
      </c>
      <c r="H107" s="107">
        <v>576804</v>
      </c>
    </row>
    <row r="108" spans="1:8" ht="13.5">
      <c r="A108" s="107">
        <v>576868</v>
      </c>
      <c r="B108" s="107" t="s">
        <v>1054</v>
      </c>
      <c r="C108" s="107" t="s">
        <v>372</v>
      </c>
      <c r="D108" s="107" t="s">
        <v>1055</v>
      </c>
      <c r="E108" s="107" t="s">
        <v>383</v>
      </c>
      <c r="F108" s="107">
        <v>3</v>
      </c>
      <c r="G108" s="107" t="s">
        <v>259</v>
      </c>
      <c r="H108" s="107">
        <v>576868</v>
      </c>
    </row>
    <row r="109" spans="1:8" ht="13.5">
      <c r="A109" s="107">
        <v>577155</v>
      </c>
      <c r="B109" s="107" t="s">
        <v>770</v>
      </c>
      <c r="C109" s="107" t="s">
        <v>901</v>
      </c>
      <c r="D109" s="107" t="s">
        <v>771</v>
      </c>
      <c r="E109" s="107" t="s">
        <v>902</v>
      </c>
      <c r="F109" s="107">
        <v>3</v>
      </c>
      <c r="G109" s="107" t="s">
        <v>440</v>
      </c>
      <c r="H109" s="107">
        <v>577155</v>
      </c>
    </row>
    <row r="110" spans="1:8" ht="13.5">
      <c r="A110" s="107">
        <v>518500</v>
      </c>
      <c r="B110" s="107" t="s">
        <v>468</v>
      </c>
      <c r="C110" s="107" t="s">
        <v>1056</v>
      </c>
      <c r="D110" s="107" t="s">
        <v>469</v>
      </c>
      <c r="E110" s="107" t="s">
        <v>520</v>
      </c>
      <c r="F110" s="107">
        <v>3</v>
      </c>
      <c r="G110" s="107" t="s">
        <v>249</v>
      </c>
      <c r="H110" s="107">
        <v>518500</v>
      </c>
    </row>
    <row r="111" spans="1:8" ht="13.5">
      <c r="A111" s="107">
        <v>568180</v>
      </c>
      <c r="B111" s="107" t="s">
        <v>1057</v>
      </c>
      <c r="C111" s="107" t="s">
        <v>1058</v>
      </c>
      <c r="D111" s="107" t="s">
        <v>1059</v>
      </c>
      <c r="E111" s="107" t="s">
        <v>419</v>
      </c>
      <c r="F111" s="107">
        <v>3</v>
      </c>
      <c r="G111" s="107" t="s">
        <v>726</v>
      </c>
      <c r="H111" s="107">
        <v>568180</v>
      </c>
    </row>
    <row r="112" spans="1:8" ht="13.5">
      <c r="A112" s="107">
        <v>780875</v>
      </c>
      <c r="B112" s="107" t="s">
        <v>1647</v>
      </c>
      <c r="C112" s="107" t="s">
        <v>1648</v>
      </c>
      <c r="D112" s="107" t="s">
        <v>1649</v>
      </c>
      <c r="E112" s="107" t="s">
        <v>769</v>
      </c>
      <c r="F112" s="107">
        <v>3</v>
      </c>
      <c r="G112" s="107" t="s">
        <v>894</v>
      </c>
      <c r="H112" s="107">
        <v>780875</v>
      </c>
    </row>
    <row r="113" spans="1:8" ht="13.5">
      <c r="A113" s="107">
        <v>568181</v>
      </c>
      <c r="B113" s="107" t="s">
        <v>1060</v>
      </c>
      <c r="C113" s="107" t="s">
        <v>1061</v>
      </c>
      <c r="D113" s="107" t="s">
        <v>1062</v>
      </c>
      <c r="E113" s="107" t="s">
        <v>344</v>
      </c>
      <c r="F113" s="107">
        <v>3</v>
      </c>
      <c r="G113" s="107" t="s">
        <v>726</v>
      </c>
      <c r="H113" s="107">
        <v>568181</v>
      </c>
    </row>
    <row r="114" spans="1:8" ht="13.5">
      <c r="A114" s="107">
        <v>576790</v>
      </c>
      <c r="B114" s="107" t="s">
        <v>563</v>
      </c>
      <c r="C114" s="107" t="s">
        <v>1063</v>
      </c>
      <c r="D114" s="107" t="s">
        <v>564</v>
      </c>
      <c r="E114" s="107" t="s">
        <v>341</v>
      </c>
      <c r="F114" s="107">
        <v>3</v>
      </c>
      <c r="G114" s="107" t="s">
        <v>81</v>
      </c>
      <c r="H114" s="107">
        <v>576790</v>
      </c>
    </row>
    <row r="115" spans="1:8" ht="13.5">
      <c r="A115" s="107">
        <v>576975</v>
      </c>
      <c r="B115" s="107" t="s">
        <v>302</v>
      </c>
      <c r="C115" s="107" t="s">
        <v>621</v>
      </c>
      <c r="D115" s="107" t="s">
        <v>303</v>
      </c>
      <c r="E115" s="107" t="s">
        <v>622</v>
      </c>
      <c r="F115" s="107">
        <v>3</v>
      </c>
      <c r="G115" s="107" t="s">
        <v>362</v>
      </c>
      <c r="H115" s="107">
        <v>576975</v>
      </c>
    </row>
    <row r="116" spans="1:8" ht="13.5">
      <c r="A116" s="107">
        <v>24235</v>
      </c>
      <c r="B116" s="107" t="s">
        <v>105</v>
      </c>
      <c r="C116" s="107" t="s">
        <v>1064</v>
      </c>
      <c r="D116" s="107" t="s">
        <v>106</v>
      </c>
      <c r="E116" s="107" t="s">
        <v>1065</v>
      </c>
      <c r="F116" s="107">
        <v>3</v>
      </c>
      <c r="G116" s="107" t="s">
        <v>870</v>
      </c>
      <c r="H116" s="107">
        <v>24235</v>
      </c>
    </row>
    <row r="117" spans="1:8" ht="13.5">
      <c r="A117" s="107">
        <v>397658</v>
      </c>
      <c r="B117" s="107" t="s">
        <v>1066</v>
      </c>
      <c r="C117" s="107" t="s">
        <v>1067</v>
      </c>
      <c r="D117" s="107" t="s">
        <v>1068</v>
      </c>
      <c r="E117" s="107" t="s">
        <v>88</v>
      </c>
      <c r="F117" s="107">
        <v>3</v>
      </c>
      <c r="G117" s="107" t="s">
        <v>193</v>
      </c>
      <c r="H117" s="107">
        <v>397658</v>
      </c>
    </row>
    <row r="118" spans="1:8" ht="13.5">
      <c r="A118" s="107">
        <v>585448</v>
      </c>
      <c r="B118" s="107" t="s">
        <v>612</v>
      </c>
      <c r="C118" s="107" t="s">
        <v>1069</v>
      </c>
      <c r="D118" s="107" t="s">
        <v>613</v>
      </c>
      <c r="E118" s="107" t="s">
        <v>509</v>
      </c>
      <c r="F118" s="107">
        <v>3</v>
      </c>
      <c r="G118" s="107" t="s">
        <v>346</v>
      </c>
      <c r="H118" s="107">
        <v>585448</v>
      </c>
    </row>
    <row r="119" spans="1:8" ht="13.5">
      <c r="A119" s="107">
        <v>576938</v>
      </c>
      <c r="B119" s="107" t="s">
        <v>152</v>
      </c>
      <c r="C119" s="107" t="s">
        <v>1070</v>
      </c>
      <c r="D119" s="107" t="s">
        <v>153</v>
      </c>
      <c r="E119" s="107" t="s">
        <v>335</v>
      </c>
      <c r="F119" s="107">
        <v>3</v>
      </c>
      <c r="G119" s="107" t="s">
        <v>361</v>
      </c>
      <c r="H119" s="107">
        <v>576938</v>
      </c>
    </row>
    <row r="120" spans="1:8" ht="13.5">
      <c r="A120" s="107">
        <v>577614</v>
      </c>
      <c r="B120" s="107" t="s">
        <v>1071</v>
      </c>
      <c r="C120" s="107" t="s">
        <v>1072</v>
      </c>
      <c r="D120" s="107" t="s">
        <v>651</v>
      </c>
      <c r="E120" s="107" t="s">
        <v>1073</v>
      </c>
      <c r="F120" s="107">
        <v>3</v>
      </c>
      <c r="G120" s="107" t="s">
        <v>900</v>
      </c>
      <c r="H120" s="107">
        <v>577614</v>
      </c>
    </row>
    <row r="121" spans="1:8" ht="13.5">
      <c r="A121" s="107">
        <v>24236</v>
      </c>
      <c r="B121" s="107" t="s">
        <v>514</v>
      </c>
      <c r="C121" s="107" t="s">
        <v>1074</v>
      </c>
      <c r="D121" s="107" t="s">
        <v>515</v>
      </c>
      <c r="E121" s="107" t="s">
        <v>467</v>
      </c>
      <c r="F121" s="107">
        <v>3</v>
      </c>
      <c r="G121" s="107" t="s">
        <v>81</v>
      </c>
      <c r="H121" s="107">
        <v>24236</v>
      </c>
    </row>
    <row r="122" spans="1:8" ht="13.5">
      <c r="A122" s="107">
        <v>576834</v>
      </c>
      <c r="B122" s="107" t="s">
        <v>706</v>
      </c>
      <c r="C122" s="107" t="s">
        <v>817</v>
      </c>
      <c r="D122" s="107" t="s">
        <v>707</v>
      </c>
      <c r="E122" s="107" t="s">
        <v>244</v>
      </c>
      <c r="F122" s="107">
        <v>3</v>
      </c>
      <c r="G122" s="107" t="s">
        <v>193</v>
      </c>
      <c r="H122" s="107">
        <v>576834</v>
      </c>
    </row>
    <row r="123" spans="1:8" ht="13.5">
      <c r="A123" s="107">
        <v>576949</v>
      </c>
      <c r="B123" s="107" t="s">
        <v>1075</v>
      </c>
      <c r="C123" s="107" t="s">
        <v>1076</v>
      </c>
      <c r="D123" s="107" t="s">
        <v>1077</v>
      </c>
      <c r="E123" s="107" t="s">
        <v>1078</v>
      </c>
      <c r="F123" s="107">
        <v>3</v>
      </c>
      <c r="G123" s="107" t="s">
        <v>278</v>
      </c>
      <c r="H123" s="107">
        <v>576949</v>
      </c>
    </row>
    <row r="124" spans="1:8" ht="13.5">
      <c r="A124" s="107">
        <v>24238</v>
      </c>
      <c r="B124" s="107" t="s">
        <v>1079</v>
      </c>
      <c r="C124" s="107" t="s">
        <v>1080</v>
      </c>
      <c r="D124" s="107" t="s">
        <v>1081</v>
      </c>
      <c r="E124" s="107" t="s">
        <v>264</v>
      </c>
      <c r="F124" s="107">
        <v>3</v>
      </c>
      <c r="G124" s="107" t="s">
        <v>225</v>
      </c>
      <c r="H124" s="107">
        <v>24238</v>
      </c>
    </row>
    <row r="125" spans="1:8" ht="13.5">
      <c r="A125" s="107">
        <v>766031</v>
      </c>
      <c r="B125" s="107" t="s">
        <v>276</v>
      </c>
      <c r="C125" s="107" t="s">
        <v>1650</v>
      </c>
      <c r="D125" s="107" t="s">
        <v>269</v>
      </c>
      <c r="E125" s="107" t="s">
        <v>1651</v>
      </c>
      <c r="F125" s="107">
        <v>3</v>
      </c>
      <c r="G125" s="107" t="s">
        <v>1644</v>
      </c>
      <c r="H125" s="107">
        <v>766031</v>
      </c>
    </row>
    <row r="126" spans="1:8" ht="13.5">
      <c r="A126" s="107">
        <v>577565</v>
      </c>
      <c r="B126" s="107" t="s">
        <v>1082</v>
      </c>
      <c r="C126" s="107" t="s">
        <v>1083</v>
      </c>
      <c r="D126" s="107" t="s">
        <v>1084</v>
      </c>
      <c r="E126" s="107" t="s">
        <v>242</v>
      </c>
      <c r="F126" s="107">
        <v>3</v>
      </c>
      <c r="G126" s="107" t="s">
        <v>257</v>
      </c>
      <c r="H126" s="107">
        <v>577565</v>
      </c>
    </row>
    <row r="127" spans="1:8" ht="13.5">
      <c r="A127" s="107">
        <v>340322</v>
      </c>
      <c r="B127" s="107" t="s">
        <v>1066</v>
      </c>
      <c r="C127" s="107" t="s">
        <v>1652</v>
      </c>
      <c r="D127" s="107" t="s">
        <v>1068</v>
      </c>
      <c r="E127" s="107" t="s">
        <v>184</v>
      </c>
      <c r="F127" s="107">
        <v>3</v>
      </c>
      <c r="G127" s="107" t="s">
        <v>831</v>
      </c>
      <c r="H127" s="107">
        <v>340322</v>
      </c>
    </row>
    <row r="128" spans="1:8" ht="13.5">
      <c r="A128" s="107">
        <v>576966</v>
      </c>
      <c r="B128" s="107" t="s">
        <v>138</v>
      </c>
      <c r="C128" s="107" t="s">
        <v>1085</v>
      </c>
      <c r="D128" s="107" t="s">
        <v>139</v>
      </c>
      <c r="E128" s="107" t="s">
        <v>1086</v>
      </c>
      <c r="F128" s="107">
        <v>3</v>
      </c>
      <c r="G128" s="107" t="s">
        <v>278</v>
      </c>
      <c r="H128" s="107">
        <v>576966</v>
      </c>
    </row>
    <row r="129" spans="1:8" ht="13.5">
      <c r="A129" s="107">
        <v>585486</v>
      </c>
      <c r="B129" s="107" t="s">
        <v>672</v>
      </c>
      <c r="C129" s="107" t="s">
        <v>1532</v>
      </c>
      <c r="D129" s="107" t="s">
        <v>674</v>
      </c>
      <c r="E129" s="107" t="s">
        <v>637</v>
      </c>
      <c r="F129" s="107">
        <v>3</v>
      </c>
      <c r="G129" s="107" t="s">
        <v>345</v>
      </c>
      <c r="H129" s="107">
        <v>585486</v>
      </c>
    </row>
    <row r="130" spans="1:8" ht="13.5">
      <c r="A130" s="107">
        <v>518498</v>
      </c>
      <c r="B130" s="107" t="s">
        <v>300</v>
      </c>
      <c r="C130" s="107" t="s">
        <v>446</v>
      </c>
      <c r="D130" s="107" t="s">
        <v>301</v>
      </c>
      <c r="E130" s="107" t="s">
        <v>134</v>
      </c>
      <c r="F130" s="107">
        <v>3</v>
      </c>
      <c r="G130" s="107" t="s">
        <v>249</v>
      </c>
      <c r="H130" s="107">
        <v>518498</v>
      </c>
    </row>
    <row r="131" spans="1:8" ht="13.5">
      <c r="A131" s="107">
        <v>576772</v>
      </c>
      <c r="B131" s="107" t="s">
        <v>211</v>
      </c>
      <c r="C131" s="107" t="s">
        <v>268</v>
      </c>
      <c r="D131" s="107" t="s">
        <v>98</v>
      </c>
      <c r="E131" s="107" t="s">
        <v>224</v>
      </c>
      <c r="F131" s="107">
        <v>3</v>
      </c>
      <c r="G131" s="107" t="s">
        <v>209</v>
      </c>
      <c r="H131" s="107">
        <v>576772</v>
      </c>
    </row>
    <row r="132" spans="1:8" ht="13.5">
      <c r="A132" s="107">
        <v>577199</v>
      </c>
      <c r="B132" s="107" t="s">
        <v>603</v>
      </c>
      <c r="C132" s="107" t="s">
        <v>1087</v>
      </c>
      <c r="D132" s="107" t="s">
        <v>604</v>
      </c>
      <c r="E132" s="107" t="s">
        <v>374</v>
      </c>
      <c r="F132" s="107">
        <v>3</v>
      </c>
      <c r="G132" s="107" t="s">
        <v>825</v>
      </c>
      <c r="H132" s="107">
        <v>577199</v>
      </c>
    </row>
    <row r="133" spans="1:8" ht="13.5">
      <c r="A133" s="107">
        <v>577668</v>
      </c>
      <c r="B133" s="107" t="s">
        <v>266</v>
      </c>
      <c r="C133" s="107" t="s">
        <v>1088</v>
      </c>
      <c r="D133" s="107" t="s">
        <v>267</v>
      </c>
      <c r="E133" s="107" t="s">
        <v>134</v>
      </c>
      <c r="F133" s="107">
        <v>3</v>
      </c>
      <c r="G133" s="107" t="s">
        <v>345</v>
      </c>
      <c r="H133" s="107">
        <v>577668</v>
      </c>
    </row>
    <row r="134" spans="1:8" ht="13.5">
      <c r="A134" s="107">
        <v>24240</v>
      </c>
      <c r="B134" s="107" t="s">
        <v>70</v>
      </c>
      <c r="C134" s="107" t="s">
        <v>1089</v>
      </c>
      <c r="D134" s="107" t="s">
        <v>71</v>
      </c>
      <c r="E134" s="107" t="s">
        <v>260</v>
      </c>
      <c r="F134" s="107">
        <v>3</v>
      </c>
      <c r="G134" s="107" t="s">
        <v>830</v>
      </c>
      <c r="H134" s="107">
        <v>24240</v>
      </c>
    </row>
    <row r="135" spans="1:8" ht="13.5">
      <c r="A135" s="107">
        <v>576824</v>
      </c>
      <c r="B135" s="107" t="s">
        <v>411</v>
      </c>
      <c r="C135" s="107" t="s">
        <v>1090</v>
      </c>
      <c r="D135" s="107" t="s">
        <v>412</v>
      </c>
      <c r="E135" s="107" t="s">
        <v>1091</v>
      </c>
      <c r="F135" s="107">
        <v>3</v>
      </c>
      <c r="G135" s="107" t="s">
        <v>193</v>
      </c>
      <c r="H135" s="107">
        <v>576824</v>
      </c>
    </row>
    <row r="136" spans="1:8" ht="13.5">
      <c r="A136" s="107">
        <v>576871</v>
      </c>
      <c r="B136" s="107" t="s">
        <v>1092</v>
      </c>
      <c r="C136" s="107" t="s">
        <v>1093</v>
      </c>
      <c r="D136" s="107" t="s">
        <v>1094</v>
      </c>
      <c r="E136" s="107" t="s">
        <v>1095</v>
      </c>
      <c r="F136" s="107">
        <v>3</v>
      </c>
      <c r="G136" s="107" t="s">
        <v>259</v>
      </c>
      <c r="H136" s="107">
        <v>576871</v>
      </c>
    </row>
    <row r="137" spans="1:8" ht="13.5">
      <c r="A137" s="107">
        <v>24241</v>
      </c>
      <c r="B137" s="107" t="s">
        <v>47</v>
      </c>
      <c r="C137" s="107" t="s">
        <v>1096</v>
      </c>
      <c r="D137" s="107" t="s">
        <v>48</v>
      </c>
      <c r="E137" s="107" t="s">
        <v>781</v>
      </c>
      <c r="F137" s="107">
        <v>3</v>
      </c>
      <c r="G137" s="107" t="s">
        <v>278</v>
      </c>
      <c r="H137" s="107">
        <v>24241</v>
      </c>
    </row>
    <row r="138" spans="1:8" ht="13.5">
      <c r="A138" s="107">
        <v>577577</v>
      </c>
      <c r="B138" s="107" t="s">
        <v>1097</v>
      </c>
      <c r="C138" s="107" t="s">
        <v>1098</v>
      </c>
      <c r="D138" s="107" t="s">
        <v>1099</v>
      </c>
      <c r="E138" s="107" t="s">
        <v>1100</v>
      </c>
      <c r="F138" s="107">
        <v>3</v>
      </c>
      <c r="G138" s="107" t="s">
        <v>257</v>
      </c>
      <c r="H138" s="107">
        <v>577577</v>
      </c>
    </row>
    <row r="139" spans="1:8" ht="13.5">
      <c r="A139" s="107">
        <v>518491</v>
      </c>
      <c r="B139" s="107" t="s">
        <v>233</v>
      </c>
      <c r="C139" s="107" t="s">
        <v>718</v>
      </c>
      <c r="D139" s="107" t="s">
        <v>234</v>
      </c>
      <c r="E139" s="107" t="s">
        <v>323</v>
      </c>
      <c r="F139" s="107">
        <v>3</v>
      </c>
      <c r="G139" s="107" t="s">
        <v>249</v>
      </c>
      <c r="H139" s="107">
        <v>518491</v>
      </c>
    </row>
    <row r="140" spans="1:8" ht="13.5">
      <c r="A140" s="107">
        <v>576959</v>
      </c>
      <c r="B140" s="107" t="s">
        <v>211</v>
      </c>
      <c r="C140" s="107" t="s">
        <v>1101</v>
      </c>
      <c r="D140" s="107" t="s">
        <v>98</v>
      </c>
      <c r="E140" s="107" t="s">
        <v>518</v>
      </c>
      <c r="F140" s="107">
        <v>3</v>
      </c>
      <c r="G140" s="107" t="s">
        <v>278</v>
      </c>
      <c r="H140" s="107">
        <v>576959</v>
      </c>
    </row>
    <row r="141" spans="1:8" ht="13.5">
      <c r="A141" s="107">
        <v>576965</v>
      </c>
      <c r="B141" s="107" t="s">
        <v>230</v>
      </c>
      <c r="C141" s="107" t="s">
        <v>710</v>
      </c>
      <c r="D141" s="107" t="s">
        <v>231</v>
      </c>
      <c r="E141" s="107" t="s">
        <v>242</v>
      </c>
      <c r="F141" s="107">
        <v>3</v>
      </c>
      <c r="G141" s="107" t="s">
        <v>278</v>
      </c>
      <c r="H141" s="107">
        <v>576965</v>
      </c>
    </row>
    <row r="142" spans="1:8" ht="13.5">
      <c r="A142" s="107">
        <v>576968</v>
      </c>
      <c r="B142" s="107" t="s">
        <v>40</v>
      </c>
      <c r="C142" s="107" t="s">
        <v>901</v>
      </c>
      <c r="D142" s="107" t="s">
        <v>41</v>
      </c>
      <c r="E142" s="107" t="s">
        <v>902</v>
      </c>
      <c r="F142" s="107">
        <v>3</v>
      </c>
      <c r="G142" s="107" t="s">
        <v>278</v>
      </c>
      <c r="H142" s="107">
        <v>576968</v>
      </c>
    </row>
    <row r="143" spans="1:8" ht="13.5">
      <c r="A143" s="107">
        <v>577664</v>
      </c>
      <c r="B143" s="107" t="s">
        <v>654</v>
      </c>
      <c r="C143" s="107" t="s">
        <v>1102</v>
      </c>
      <c r="D143" s="107" t="s">
        <v>655</v>
      </c>
      <c r="E143" s="107" t="s">
        <v>1103</v>
      </c>
      <c r="F143" s="107">
        <v>3</v>
      </c>
      <c r="G143" s="107" t="s">
        <v>345</v>
      </c>
      <c r="H143" s="107">
        <v>577664</v>
      </c>
    </row>
    <row r="144" spans="1:8" ht="13.5">
      <c r="A144" s="107">
        <v>24242</v>
      </c>
      <c r="B144" s="107" t="s">
        <v>484</v>
      </c>
      <c r="C144" s="107" t="s">
        <v>1104</v>
      </c>
      <c r="D144" s="107" t="s">
        <v>485</v>
      </c>
      <c r="E144" s="107" t="s">
        <v>1105</v>
      </c>
      <c r="F144" s="107">
        <v>3</v>
      </c>
      <c r="G144" s="107" t="s">
        <v>225</v>
      </c>
      <c r="H144" s="107">
        <v>24242</v>
      </c>
    </row>
    <row r="145" spans="1:8" ht="13.5">
      <c r="A145" s="107">
        <v>809486</v>
      </c>
      <c r="B145" s="107" t="s">
        <v>1196</v>
      </c>
      <c r="C145" s="107" t="s">
        <v>557</v>
      </c>
      <c r="D145" s="107" t="s">
        <v>1198</v>
      </c>
      <c r="E145" s="107" t="s">
        <v>250</v>
      </c>
      <c r="F145" s="107">
        <v>3</v>
      </c>
      <c r="G145" s="107" t="s">
        <v>1623</v>
      </c>
      <c r="H145" s="107">
        <v>809486</v>
      </c>
    </row>
    <row r="146" spans="1:8" ht="13.5">
      <c r="A146" s="107">
        <v>766032</v>
      </c>
      <c r="B146" s="107" t="s">
        <v>70</v>
      </c>
      <c r="C146" s="107" t="s">
        <v>1076</v>
      </c>
      <c r="D146" s="107" t="s">
        <v>71</v>
      </c>
      <c r="E146" s="107" t="s">
        <v>1078</v>
      </c>
      <c r="F146" s="107">
        <v>3</v>
      </c>
      <c r="G146" s="107" t="s">
        <v>1644</v>
      </c>
      <c r="H146" s="107">
        <v>766032</v>
      </c>
    </row>
    <row r="147" spans="1:8" ht="13.5">
      <c r="A147" s="107">
        <v>576776</v>
      </c>
      <c r="B147" s="107" t="s">
        <v>119</v>
      </c>
      <c r="C147" s="107" t="s">
        <v>600</v>
      </c>
      <c r="D147" s="107" t="s">
        <v>120</v>
      </c>
      <c r="E147" s="107" t="s">
        <v>164</v>
      </c>
      <c r="F147" s="107">
        <v>3</v>
      </c>
      <c r="G147" s="107" t="s">
        <v>209</v>
      </c>
      <c r="H147" s="107">
        <v>576776</v>
      </c>
    </row>
    <row r="148" spans="1:8" ht="13.5">
      <c r="A148" s="107">
        <v>576783</v>
      </c>
      <c r="B148" s="107" t="s">
        <v>420</v>
      </c>
      <c r="C148" s="107" t="s">
        <v>1106</v>
      </c>
      <c r="D148" s="107" t="s">
        <v>314</v>
      </c>
      <c r="E148" s="107" t="s">
        <v>377</v>
      </c>
      <c r="F148" s="107">
        <v>3</v>
      </c>
      <c r="G148" s="107" t="s">
        <v>156</v>
      </c>
      <c r="H148" s="107">
        <v>576783</v>
      </c>
    </row>
    <row r="149" spans="1:8" ht="13.5">
      <c r="A149" s="107">
        <v>576803</v>
      </c>
      <c r="B149" s="107" t="s">
        <v>574</v>
      </c>
      <c r="C149" s="107" t="s">
        <v>292</v>
      </c>
      <c r="D149" s="107" t="s">
        <v>575</v>
      </c>
      <c r="E149" s="107" t="s">
        <v>293</v>
      </c>
      <c r="F149" s="107">
        <v>3</v>
      </c>
      <c r="G149" s="107" t="s">
        <v>167</v>
      </c>
      <c r="H149" s="107">
        <v>576803</v>
      </c>
    </row>
    <row r="150" spans="1:8" ht="13.5">
      <c r="A150" s="107">
        <v>580428</v>
      </c>
      <c r="B150" s="107" t="s">
        <v>128</v>
      </c>
      <c r="C150" s="107" t="s">
        <v>1107</v>
      </c>
      <c r="D150" s="107" t="s">
        <v>129</v>
      </c>
      <c r="E150" s="107" t="s">
        <v>137</v>
      </c>
      <c r="F150" s="107">
        <v>3</v>
      </c>
      <c r="G150" s="107" t="s">
        <v>743</v>
      </c>
      <c r="H150" s="107">
        <v>580428</v>
      </c>
    </row>
    <row r="151" spans="1:8" ht="13.5">
      <c r="A151" s="107">
        <v>577578</v>
      </c>
      <c r="B151" s="107" t="s">
        <v>1108</v>
      </c>
      <c r="C151" s="107" t="s">
        <v>658</v>
      </c>
      <c r="D151" s="107" t="s">
        <v>1109</v>
      </c>
      <c r="E151" s="107" t="s">
        <v>627</v>
      </c>
      <c r="F151" s="107">
        <v>3</v>
      </c>
      <c r="G151" s="107" t="s">
        <v>257</v>
      </c>
      <c r="H151" s="107">
        <v>577578</v>
      </c>
    </row>
    <row r="152" spans="1:8" ht="13.5">
      <c r="A152" s="107">
        <v>24243</v>
      </c>
      <c r="B152" s="107" t="s">
        <v>1110</v>
      </c>
      <c r="C152" s="107" t="s">
        <v>1111</v>
      </c>
      <c r="D152" s="107" t="s">
        <v>1112</v>
      </c>
      <c r="E152" s="107" t="s">
        <v>166</v>
      </c>
      <c r="F152" s="107">
        <v>3</v>
      </c>
      <c r="G152" s="107" t="s">
        <v>825</v>
      </c>
      <c r="H152" s="107">
        <v>24243</v>
      </c>
    </row>
    <row r="153" spans="1:8" ht="13.5">
      <c r="A153" s="107">
        <v>576771</v>
      </c>
      <c r="B153" s="107" t="s">
        <v>300</v>
      </c>
      <c r="C153" s="107" t="s">
        <v>1113</v>
      </c>
      <c r="D153" s="107" t="s">
        <v>301</v>
      </c>
      <c r="E153" s="107" t="s">
        <v>558</v>
      </c>
      <c r="F153" s="107">
        <v>3</v>
      </c>
      <c r="G153" s="107" t="s">
        <v>209</v>
      </c>
      <c r="H153" s="107">
        <v>576771</v>
      </c>
    </row>
    <row r="154" spans="1:8" ht="13.5">
      <c r="A154" s="107">
        <v>576952</v>
      </c>
      <c r="B154" s="107" t="s">
        <v>230</v>
      </c>
      <c r="C154" s="107" t="s">
        <v>1114</v>
      </c>
      <c r="D154" s="107" t="s">
        <v>231</v>
      </c>
      <c r="E154" s="107" t="s">
        <v>1115</v>
      </c>
      <c r="F154" s="107">
        <v>3</v>
      </c>
      <c r="G154" s="107" t="s">
        <v>278</v>
      </c>
      <c r="H154" s="107">
        <v>576952</v>
      </c>
    </row>
    <row r="155" spans="1:8" ht="13.5">
      <c r="A155" s="107">
        <v>576941</v>
      </c>
      <c r="B155" s="107" t="s">
        <v>856</v>
      </c>
      <c r="C155" s="107" t="s">
        <v>1116</v>
      </c>
      <c r="D155" s="107" t="s">
        <v>324</v>
      </c>
      <c r="E155" s="107" t="s">
        <v>1117</v>
      </c>
      <c r="F155" s="107">
        <v>3</v>
      </c>
      <c r="G155" s="107" t="s">
        <v>278</v>
      </c>
      <c r="H155" s="107">
        <v>576941</v>
      </c>
    </row>
    <row r="156" spans="1:8" ht="13.5">
      <c r="A156" s="107">
        <v>576942</v>
      </c>
      <c r="B156" s="107" t="s">
        <v>856</v>
      </c>
      <c r="C156" s="107" t="s">
        <v>1118</v>
      </c>
      <c r="D156" s="107" t="s">
        <v>324</v>
      </c>
      <c r="E156" s="107" t="s">
        <v>312</v>
      </c>
      <c r="F156" s="107">
        <v>3</v>
      </c>
      <c r="G156" s="107" t="s">
        <v>278</v>
      </c>
      <c r="H156" s="107">
        <v>576942</v>
      </c>
    </row>
    <row r="157" spans="1:8" ht="13.5">
      <c r="A157" s="107">
        <v>576898</v>
      </c>
      <c r="B157" s="107" t="s">
        <v>97</v>
      </c>
      <c r="C157" s="107" t="s">
        <v>602</v>
      </c>
      <c r="D157" s="107" t="s">
        <v>98</v>
      </c>
      <c r="E157" s="107" t="s">
        <v>208</v>
      </c>
      <c r="F157" s="107">
        <v>3</v>
      </c>
      <c r="G157" s="107" t="s">
        <v>357</v>
      </c>
      <c r="H157" s="107">
        <v>576898</v>
      </c>
    </row>
    <row r="158" spans="1:8" ht="13.5">
      <c r="A158" s="107">
        <v>577197</v>
      </c>
      <c r="B158" s="107" t="s">
        <v>1119</v>
      </c>
      <c r="C158" s="107" t="s">
        <v>210</v>
      </c>
      <c r="D158" s="107" t="s">
        <v>846</v>
      </c>
      <c r="E158" s="107" t="s">
        <v>183</v>
      </c>
      <c r="F158" s="107">
        <v>3</v>
      </c>
      <c r="G158" s="107" t="s">
        <v>825</v>
      </c>
      <c r="H158" s="107">
        <v>577197</v>
      </c>
    </row>
    <row r="159" spans="1:8" ht="13.5">
      <c r="A159" s="107">
        <v>576831</v>
      </c>
      <c r="B159" s="107" t="s">
        <v>896</v>
      </c>
      <c r="C159" s="107" t="s">
        <v>1120</v>
      </c>
      <c r="D159" s="107" t="s">
        <v>897</v>
      </c>
      <c r="E159" s="107" t="s">
        <v>1121</v>
      </c>
      <c r="F159" s="107">
        <v>3</v>
      </c>
      <c r="G159" s="107" t="s">
        <v>193</v>
      </c>
      <c r="H159" s="107">
        <v>576831</v>
      </c>
    </row>
    <row r="160" spans="1:8" ht="13.5">
      <c r="A160" s="107">
        <v>580419</v>
      </c>
      <c r="B160" s="107" t="s">
        <v>1122</v>
      </c>
      <c r="C160" s="107" t="s">
        <v>1123</v>
      </c>
      <c r="D160" s="107" t="s">
        <v>1124</v>
      </c>
      <c r="E160" s="107" t="s">
        <v>243</v>
      </c>
      <c r="F160" s="107">
        <v>3</v>
      </c>
      <c r="G160" s="107" t="s">
        <v>743</v>
      </c>
      <c r="H160" s="107">
        <v>580419</v>
      </c>
    </row>
    <row r="161" spans="1:8" ht="13.5">
      <c r="A161" s="107">
        <v>338194</v>
      </c>
      <c r="B161" s="107" t="s">
        <v>1125</v>
      </c>
      <c r="C161" s="107" t="s">
        <v>1126</v>
      </c>
      <c r="D161" s="107" t="s">
        <v>1127</v>
      </c>
      <c r="E161" s="107" t="s">
        <v>470</v>
      </c>
      <c r="F161" s="107">
        <v>3</v>
      </c>
      <c r="G161" s="107" t="s">
        <v>346</v>
      </c>
      <c r="H161" s="107">
        <v>338194</v>
      </c>
    </row>
    <row r="162" spans="1:8" ht="13.5">
      <c r="A162" s="107">
        <v>576948</v>
      </c>
      <c r="B162" s="107" t="s">
        <v>447</v>
      </c>
      <c r="C162" s="107" t="s">
        <v>1128</v>
      </c>
      <c r="D162" s="107" t="s">
        <v>448</v>
      </c>
      <c r="E162" s="107" t="s">
        <v>88</v>
      </c>
      <c r="F162" s="107">
        <v>3</v>
      </c>
      <c r="G162" s="107" t="s">
        <v>278</v>
      </c>
      <c r="H162" s="107">
        <v>576948</v>
      </c>
    </row>
    <row r="163" spans="1:8" ht="13.5">
      <c r="A163" s="107">
        <v>580304</v>
      </c>
      <c r="B163" s="107" t="s">
        <v>1129</v>
      </c>
      <c r="C163" s="107" t="s">
        <v>1130</v>
      </c>
      <c r="D163" s="107" t="s">
        <v>1131</v>
      </c>
      <c r="E163" s="107" t="s">
        <v>142</v>
      </c>
      <c r="F163" s="107">
        <v>3</v>
      </c>
      <c r="G163" s="107" t="s">
        <v>1634</v>
      </c>
      <c r="H163" s="107">
        <v>580304</v>
      </c>
    </row>
    <row r="164" spans="1:8" ht="13.5">
      <c r="A164" s="107">
        <v>24245</v>
      </c>
      <c r="B164" s="107" t="s">
        <v>70</v>
      </c>
      <c r="C164" s="107" t="s">
        <v>1132</v>
      </c>
      <c r="D164" s="107" t="s">
        <v>71</v>
      </c>
      <c r="E164" s="107" t="s">
        <v>184</v>
      </c>
      <c r="F164" s="107">
        <v>3</v>
      </c>
      <c r="G164" s="107" t="s">
        <v>278</v>
      </c>
      <c r="H164" s="107">
        <v>24245</v>
      </c>
    </row>
    <row r="165" spans="1:8" ht="13.5">
      <c r="A165" s="107">
        <v>24246</v>
      </c>
      <c r="B165" s="107" t="s">
        <v>200</v>
      </c>
      <c r="C165" s="107" t="s">
        <v>1133</v>
      </c>
      <c r="D165" s="107" t="s">
        <v>201</v>
      </c>
      <c r="E165" s="107" t="s">
        <v>647</v>
      </c>
      <c r="F165" s="107">
        <v>3</v>
      </c>
      <c r="G165" s="107" t="s">
        <v>126</v>
      </c>
      <c r="H165" s="107">
        <v>24246</v>
      </c>
    </row>
    <row r="166" spans="1:8" ht="13.5">
      <c r="A166" s="107">
        <v>576827</v>
      </c>
      <c r="B166" s="107" t="s">
        <v>1066</v>
      </c>
      <c r="C166" s="107" t="s">
        <v>1138</v>
      </c>
      <c r="D166" s="107" t="s">
        <v>1068</v>
      </c>
      <c r="E166" s="107" t="s">
        <v>775</v>
      </c>
      <c r="F166" s="107">
        <v>3</v>
      </c>
      <c r="G166" s="107" t="s">
        <v>193</v>
      </c>
      <c r="H166" s="107">
        <v>576827</v>
      </c>
    </row>
    <row r="167" spans="1:8" ht="13.5">
      <c r="A167" s="107">
        <v>780688</v>
      </c>
      <c r="B167" s="107" t="s">
        <v>656</v>
      </c>
      <c r="C167" s="107" t="s">
        <v>1606</v>
      </c>
      <c r="D167" s="107" t="s">
        <v>657</v>
      </c>
      <c r="E167" s="107" t="s">
        <v>168</v>
      </c>
      <c r="F167" s="107">
        <v>3</v>
      </c>
      <c r="G167" s="107" t="s">
        <v>898</v>
      </c>
      <c r="H167" s="107">
        <v>780688</v>
      </c>
    </row>
    <row r="168" spans="1:8" ht="13.5">
      <c r="A168" s="107">
        <v>576875</v>
      </c>
      <c r="B168" s="107" t="s">
        <v>47</v>
      </c>
      <c r="C168" s="107" t="s">
        <v>1511</v>
      </c>
      <c r="D168" s="107" t="s">
        <v>48</v>
      </c>
      <c r="E168" s="107" t="s">
        <v>763</v>
      </c>
      <c r="F168" s="107">
        <v>3</v>
      </c>
      <c r="G168" s="107" t="s">
        <v>290</v>
      </c>
      <c r="H168" s="107">
        <v>576875</v>
      </c>
    </row>
    <row r="169" spans="1:8" ht="13.5">
      <c r="A169" s="107">
        <v>577157</v>
      </c>
      <c r="B169" s="107" t="s">
        <v>1139</v>
      </c>
      <c r="C169" s="107" t="s">
        <v>1140</v>
      </c>
      <c r="D169" s="107" t="s">
        <v>1141</v>
      </c>
      <c r="E169" s="107" t="s">
        <v>392</v>
      </c>
      <c r="F169" s="107">
        <v>3</v>
      </c>
      <c r="G169" s="107" t="s">
        <v>440</v>
      </c>
      <c r="H169" s="107">
        <v>577157</v>
      </c>
    </row>
    <row r="170" spans="1:8" ht="13.5">
      <c r="A170" s="107">
        <v>599058</v>
      </c>
      <c r="B170" s="107" t="s">
        <v>612</v>
      </c>
      <c r="C170" s="107" t="s">
        <v>1558</v>
      </c>
      <c r="D170" s="107" t="s">
        <v>613</v>
      </c>
      <c r="E170" s="107" t="s">
        <v>39</v>
      </c>
      <c r="F170" s="107">
        <v>3</v>
      </c>
      <c r="G170" s="107" t="s">
        <v>831</v>
      </c>
      <c r="H170" s="107">
        <v>599058</v>
      </c>
    </row>
    <row r="171" spans="1:8" ht="13.5">
      <c r="A171" s="107">
        <v>576826</v>
      </c>
      <c r="B171" s="107" t="s">
        <v>486</v>
      </c>
      <c r="C171" s="107" t="s">
        <v>1142</v>
      </c>
      <c r="D171" s="107" t="s">
        <v>487</v>
      </c>
      <c r="E171" s="107" t="s">
        <v>64</v>
      </c>
      <c r="F171" s="107">
        <v>3</v>
      </c>
      <c r="G171" s="107" t="s">
        <v>193</v>
      </c>
      <c r="H171" s="107">
        <v>576826</v>
      </c>
    </row>
    <row r="172" spans="1:8" ht="13.5">
      <c r="A172" s="107">
        <v>576830</v>
      </c>
      <c r="B172" s="107" t="s">
        <v>810</v>
      </c>
      <c r="C172" s="107" t="s">
        <v>443</v>
      </c>
      <c r="D172" s="107" t="s">
        <v>811</v>
      </c>
      <c r="E172" s="107" t="s">
        <v>236</v>
      </c>
      <c r="F172" s="107">
        <v>3</v>
      </c>
      <c r="G172" s="107" t="s">
        <v>193</v>
      </c>
      <c r="H172" s="107">
        <v>576830</v>
      </c>
    </row>
    <row r="173" spans="1:8" ht="13.5">
      <c r="A173" s="107">
        <v>576932</v>
      </c>
      <c r="B173" s="107" t="s">
        <v>228</v>
      </c>
      <c r="C173" s="107" t="s">
        <v>1143</v>
      </c>
      <c r="D173" s="107" t="s">
        <v>229</v>
      </c>
      <c r="E173" s="107" t="s">
        <v>548</v>
      </c>
      <c r="F173" s="107">
        <v>3</v>
      </c>
      <c r="G173" s="107" t="s">
        <v>361</v>
      </c>
      <c r="H173" s="107">
        <v>576932</v>
      </c>
    </row>
    <row r="174" spans="1:8" ht="13.5">
      <c r="A174" s="107">
        <v>577669</v>
      </c>
      <c r="B174" s="107" t="s">
        <v>1144</v>
      </c>
      <c r="C174" s="107" t="s">
        <v>1145</v>
      </c>
      <c r="D174" s="107" t="s">
        <v>1146</v>
      </c>
      <c r="E174" s="107" t="s">
        <v>377</v>
      </c>
      <c r="F174" s="107">
        <v>3</v>
      </c>
      <c r="G174" s="107" t="s">
        <v>345</v>
      </c>
      <c r="H174" s="107">
        <v>577669</v>
      </c>
    </row>
    <row r="175" spans="1:8" ht="13.5">
      <c r="A175" s="107">
        <v>338313</v>
      </c>
      <c r="B175" s="107" t="s">
        <v>587</v>
      </c>
      <c r="C175" s="107" t="s">
        <v>1147</v>
      </c>
      <c r="D175" s="107" t="s">
        <v>588</v>
      </c>
      <c r="E175" s="107" t="s">
        <v>1148</v>
      </c>
      <c r="F175" s="107">
        <v>3</v>
      </c>
      <c r="G175" s="107" t="s">
        <v>167</v>
      </c>
      <c r="H175" s="107">
        <v>338313</v>
      </c>
    </row>
    <row r="176" spans="1:8" ht="13.5">
      <c r="A176" s="107">
        <v>397663</v>
      </c>
      <c r="B176" s="107" t="s">
        <v>1149</v>
      </c>
      <c r="C176" s="107" t="s">
        <v>1150</v>
      </c>
      <c r="D176" s="107" t="s">
        <v>1151</v>
      </c>
      <c r="E176" s="107" t="s">
        <v>264</v>
      </c>
      <c r="F176" s="107">
        <v>3</v>
      </c>
      <c r="G176" s="107" t="s">
        <v>346</v>
      </c>
      <c r="H176" s="107">
        <v>397663</v>
      </c>
    </row>
    <row r="177" spans="1:8" ht="13.5">
      <c r="A177" s="107">
        <v>576782</v>
      </c>
      <c r="B177" s="107" t="s">
        <v>1152</v>
      </c>
      <c r="C177" s="107" t="s">
        <v>1153</v>
      </c>
      <c r="D177" s="107" t="s">
        <v>1154</v>
      </c>
      <c r="E177" s="107" t="s">
        <v>1155</v>
      </c>
      <c r="F177" s="107">
        <v>3</v>
      </c>
      <c r="G177" s="107" t="s">
        <v>156</v>
      </c>
      <c r="H177" s="107">
        <v>576782</v>
      </c>
    </row>
    <row r="178" spans="1:8" ht="13.5">
      <c r="A178" s="107">
        <v>576893</v>
      </c>
      <c r="B178" s="107" t="s">
        <v>116</v>
      </c>
      <c r="C178" s="107" t="s">
        <v>544</v>
      </c>
      <c r="D178" s="107" t="s">
        <v>91</v>
      </c>
      <c r="E178" s="107" t="s">
        <v>509</v>
      </c>
      <c r="F178" s="107">
        <v>3</v>
      </c>
      <c r="G178" s="107" t="s">
        <v>357</v>
      </c>
      <c r="H178" s="107">
        <v>576893</v>
      </c>
    </row>
    <row r="179" spans="1:8" ht="13.5">
      <c r="A179" s="107">
        <v>799531</v>
      </c>
      <c r="B179" s="107" t="s">
        <v>1653</v>
      </c>
      <c r="C179" s="107" t="s">
        <v>1654</v>
      </c>
      <c r="D179" s="107" t="s">
        <v>1655</v>
      </c>
      <c r="E179" s="107" t="s">
        <v>204</v>
      </c>
      <c r="F179" s="107">
        <v>3</v>
      </c>
      <c r="G179" s="107" t="s">
        <v>888</v>
      </c>
      <c r="H179" s="107">
        <v>799531</v>
      </c>
    </row>
    <row r="180" spans="1:8" ht="13.5">
      <c r="A180" s="107">
        <v>599061</v>
      </c>
      <c r="B180" s="107" t="s">
        <v>1656</v>
      </c>
      <c r="C180" s="107" t="s">
        <v>1657</v>
      </c>
      <c r="D180" s="107" t="s">
        <v>1658</v>
      </c>
      <c r="E180" s="107" t="s">
        <v>573</v>
      </c>
      <c r="F180" s="107">
        <v>3</v>
      </c>
      <c r="G180" s="107" t="s">
        <v>831</v>
      </c>
      <c r="H180" s="107">
        <v>599061</v>
      </c>
    </row>
    <row r="181" spans="1:8" ht="13.5">
      <c r="A181" s="107">
        <v>780687</v>
      </c>
      <c r="B181" s="107" t="s">
        <v>1659</v>
      </c>
      <c r="C181" s="107" t="s">
        <v>1660</v>
      </c>
      <c r="D181" s="107" t="s">
        <v>1661</v>
      </c>
      <c r="E181" s="107" t="s">
        <v>1481</v>
      </c>
      <c r="F181" s="107">
        <v>3</v>
      </c>
      <c r="G181" s="107" t="s">
        <v>898</v>
      </c>
      <c r="H181" s="107">
        <v>780687</v>
      </c>
    </row>
    <row r="182" spans="1:8" ht="13.5">
      <c r="A182" s="107">
        <v>577171</v>
      </c>
      <c r="B182" s="107" t="s">
        <v>116</v>
      </c>
      <c r="C182" s="107" t="s">
        <v>1156</v>
      </c>
      <c r="D182" s="107" t="s">
        <v>91</v>
      </c>
      <c r="E182" s="107" t="s">
        <v>540</v>
      </c>
      <c r="F182" s="107">
        <v>3</v>
      </c>
      <c r="G182" s="107" t="s">
        <v>241</v>
      </c>
      <c r="H182" s="107">
        <v>577171</v>
      </c>
    </row>
    <row r="183" spans="1:8" ht="13.5">
      <c r="A183" s="107">
        <v>580302</v>
      </c>
      <c r="B183" s="107" t="s">
        <v>788</v>
      </c>
      <c r="C183" s="107" t="s">
        <v>1157</v>
      </c>
      <c r="D183" s="107" t="s">
        <v>789</v>
      </c>
      <c r="E183" s="107" t="s">
        <v>1158</v>
      </c>
      <c r="F183" s="107">
        <v>3</v>
      </c>
      <c r="G183" s="107" t="s">
        <v>1634</v>
      </c>
      <c r="H183" s="107">
        <v>580302</v>
      </c>
    </row>
    <row r="184" spans="1:8" ht="13.5">
      <c r="A184" s="107">
        <v>577667</v>
      </c>
      <c r="B184" s="107" t="s">
        <v>355</v>
      </c>
      <c r="C184" s="107" t="s">
        <v>1159</v>
      </c>
      <c r="D184" s="107" t="s">
        <v>356</v>
      </c>
      <c r="E184" s="107" t="s">
        <v>264</v>
      </c>
      <c r="F184" s="107">
        <v>3</v>
      </c>
      <c r="G184" s="107" t="s">
        <v>345</v>
      </c>
      <c r="H184" s="107">
        <v>577667</v>
      </c>
    </row>
    <row r="185" spans="1:8" ht="13.5">
      <c r="A185" s="107">
        <v>24247</v>
      </c>
      <c r="B185" s="107" t="s">
        <v>68</v>
      </c>
      <c r="C185" s="107" t="s">
        <v>583</v>
      </c>
      <c r="D185" s="107" t="s">
        <v>69</v>
      </c>
      <c r="E185" s="107" t="s">
        <v>309</v>
      </c>
      <c r="F185" s="107">
        <v>3</v>
      </c>
      <c r="G185" s="107" t="s">
        <v>278</v>
      </c>
      <c r="H185" s="107">
        <v>24247</v>
      </c>
    </row>
    <row r="186" spans="1:8" ht="13.5">
      <c r="A186" s="107">
        <v>577183</v>
      </c>
      <c r="B186" s="107" t="s">
        <v>507</v>
      </c>
      <c r="C186" s="107" t="s">
        <v>272</v>
      </c>
      <c r="D186" s="107" t="s">
        <v>508</v>
      </c>
      <c r="E186" s="107" t="s">
        <v>851</v>
      </c>
      <c r="F186" s="107">
        <v>3</v>
      </c>
      <c r="G186" s="107" t="s">
        <v>708</v>
      </c>
      <c r="H186" s="107">
        <v>577183</v>
      </c>
    </row>
    <row r="187" spans="1:8" ht="13.5">
      <c r="A187" s="107">
        <v>577561</v>
      </c>
      <c r="B187" s="107" t="s">
        <v>1662</v>
      </c>
      <c r="C187" s="107" t="s">
        <v>1160</v>
      </c>
      <c r="D187" s="107" t="s">
        <v>1161</v>
      </c>
      <c r="E187" s="107" t="s">
        <v>1162</v>
      </c>
      <c r="F187" s="107">
        <v>3</v>
      </c>
      <c r="G187" s="107" t="s">
        <v>257</v>
      </c>
      <c r="H187" s="107">
        <v>577561</v>
      </c>
    </row>
    <row r="188" spans="1:8" ht="13.5">
      <c r="A188" s="107">
        <v>340314</v>
      </c>
      <c r="B188" s="107" t="s">
        <v>1163</v>
      </c>
      <c r="C188" s="107" t="s">
        <v>272</v>
      </c>
      <c r="D188" s="107" t="s">
        <v>1164</v>
      </c>
      <c r="E188" s="107" t="s">
        <v>680</v>
      </c>
      <c r="F188" s="107">
        <v>3</v>
      </c>
      <c r="G188" s="107" t="s">
        <v>271</v>
      </c>
      <c r="H188" s="107">
        <v>340314</v>
      </c>
    </row>
    <row r="189" spans="1:8" ht="13.5">
      <c r="A189" s="107">
        <v>585441</v>
      </c>
      <c r="B189" s="107" t="s">
        <v>462</v>
      </c>
      <c r="C189" s="107" t="s">
        <v>1165</v>
      </c>
      <c r="D189" s="107" t="s">
        <v>463</v>
      </c>
      <c r="E189" s="107" t="s">
        <v>450</v>
      </c>
      <c r="F189" s="107">
        <v>3</v>
      </c>
      <c r="G189" s="107" t="s">
        <v>220</v>
      </c>
      <c r="H189" s="107">
        <v>585441</v>
      </c>
    </row>
    <row r="190" spans="1:8" ht="13.5">
      <c r="A190" s="107">
        <v>576778</v>
      </c>
      <c r="B190" s="107" t="s">
        <v>827</v>
      </c>
      <c r="C190" s="107" t="s">
        <v>1166</v>
      </c>
      <c r="D190" s="107" t="s">
        <v>828</v>
      </c>
      <c r="E190" s="107" t="s">
        <v>522</v>
      </c>
      <c r="F190" s="107">
        <v>3</v>
      </c>
      <c r="G190" s="107" t="s">
        <v>156</v>
      </c>
      <c r="H190" s="107">
        <v>576778</v>
      </c>
    </row>
    <row r="191" spans="1:8" ht="13.5">
      <c r="A191" s="107">
        <v>577187</v>
      </c>
      <c r="B191" s="107" t="s">
        <v>645</v>
      </c>
      <c r="C191" s="107" t="s">
        <v>1167</v>
      </c>
      <c r="D191" s="107" t="s">
        <v>646</v>
      </c>
      <c r="E191" s="107" t="s">
        <v>165</v>
      </c>
      <c r="F191" s="107">
        <v>3</v>
      </c>
      <c r="G191" s="107" t="s">
        <v>708</v>
      </c>
      <c r="H191" s="107">
        <v>577187</v>
      </c>
    </row>
    <row r="192" spans="1:8" ht="13.5">
      <c r="A192" s="107">
        <v>585439</v>
      </c>
      <c r="B192" s="107" t="s">
        <v>146</v>
      </c>
      <c r="C192" s="107" t="s">
        <v>1168</v>
      </c>
      <c r="D192" s="107" t="s">
        <v>147</v>
      </c>
      <c r="E192" s="107" t="s">
        <v>62</v>
      </c>
      <c r="F192" s="107">
        <v>3</v>
      </c>
      <c r="G192" s="107" t="s">
        <v>220</v>
      </c>
      <c r="H192" s="107">
        <v>585439</v>
      </c>
    </row>
    <row r="193" spans="1:8" ht="13.5">
      <c r="A193" s="107">
        <v>576805</v>
      </c>
      <c r="B193" s="107" t="s">
        <v>411</v>
      </c>
      <c r="C193" s="107" t="s">
        <v>1169</v>
      </c>
      <c r="D193" s="107" t="s">
        <v>412</v>
      </c>
      <c r="E193" s="107" t="s">
        <v>1170</v>
      </c>
      <c r="F193" s="107">
        <v>3</v>
      </c>
      <c r="G193" s="107" t="s">
        <v>167</v>
      </c>
      <c r="H193" s="107">
        <v>576805</v>
      </c>
    </row>
    <row r="194" spans="1:8" ht="13.5">
      <c r="A194" s="107">
        <v>576865</v>
      </c>
      <c r="B194" s="107" t="s">
        <v>116</v>
      </c>
      <c r="C194" s="107" t="s">
        <v>664</v>
      </c>
      <c r="D194" s="107" t="s">
        <v>91</v>
      </c>
      <c r="E194" s="107" t="s">
        <v>398</v>
      </c>
      <c r="F194" s="107">
        <v>3</v>
      </c>
      <c r="G194" s="107" t="s">
        <v>259</v>
      </c>
      <c r="H194" s="107">
        <v>576865</v>
      </c>
    </row>
    <row r="195" spans="1:8" ht="13.5">
      <c r="A195" s="107">
        <v>24249</v>
      </c>
      <c r="B195" s="107" t="s">
        <v>580</v>
      </c>
      <c r="C195" s="107" t="s">
        <v>1171</v>
      </c>
      <c r="D195" s="107" t="s">
        <v>581</v>
      </c>
      <c r="E195" s="107" t="s">
        <v>199</v>
      </c>
      <c r="F195" s="107">
        <v>3</v>
      </c>
      <c r="G195" s="107" t="s">
        <v>249</v>
      </c>
      <c r="H195" s="107">
        <v>24249</v>
      </c>
    </row>
    <row r="196" spans="1:8" ht="13.5">
      <c r="A196" s="107">
        <v>780879</v>
      </c>
      <c r="B196" s="107" t="s">
        <v>496</v>
      </c>
      <c r="C196" s="107" t="s">
        <v>1663</v>
      </c>
      <c r="D196" s="107" t="s">
        <v>497</v>
      </c>
      <c r="E196" s="107" t="s">
        <v>154</v>
      </c>
      <c r="F196" s="107">
        <v>3</v>
      </c>
      <c r="G196" s="107" t="s">
        <v>894</v>
      </c>
      <c r="H196" s="107">
        <v>780879</v>
      </c>
    </row>
    <row r="197" spans="1:8" ht="13.5">
      <c r="A197" s="107">
        <v>577161</v>
      </c>
      <c r="B197" s="107" t="s">
        <v>570</v>
      </c>
      <c r="C197" s="107" t="s">
        <v>568</v>
      </c>
      <c r="D197" s="107" t="s">
        <v>306</v>
      </c>
      <c r="E197" s="107" t="s">
        <v>184</v>
      </c>
      <c r="F197" s="107">
        <v>3</v>
      </c>
      <c r="G197" s="107" t="s">
        <v>440</v>
      </c>
      <c r="H197" s="107">
        <v>577161</v>
      </c>
    </row>
    <row r="198" spans="1:8" ht="13.5">
      <c r="A198" s="107">
        <v>24250</v>
      </c>
      <c r="B198" s="107" t="s">
        <v>187</v>
      </c>
      <c r="C198" s="107" t="s">
        <v>1664</v>
      </c>
      <c r="D198" s="107" t="s">
        <v>188</v>
      </c>
      <c r="E198" s="107" t="s">
        <v>1260</v>
      </c>
      <c r="F198" s="107">
        <v>3</v>
      </c>
      <c r="G198" s="107" t="s">
        <v>830</v>
      </c>
      <c r="H198" s="107">
        <v>24250</v>
      </c>
    </row>
    <row r="199" spans="1:8" ht="13.5">
      <c r="A199" s="107">
        <v>518468</v>
      </c>
      <c r="B199" s="107" t="s">
        <v>119</v>
      </c>
      <c r="C199" s="107" t="s">
        <v>1172</v>
      </c>
      <c r="D199" s="107" t="s">
        <v>120</v>
      </c>
      <c r="E199" s="107" t="s">
        <v>62</v>
      </c>
      <c r="F199" s="107">
        <v>3</v>
      </c>
      <c r="G199" s="107" t="s">
        <v>284</v>
      </c>
      <c r="H199" s="107">
        <v>518468</v>
      </c>
    </row>
    <row r="200" spans="1:8" ht="13.5">
      <c r="A200" s="107">
        <v>576957</v>
      </c>
      <c r="B200" s="107" t="s">
        <v>1173</v>
      </c>
      <c r="C200" s="107" t="s">
        <v>1174</v>
      </c>
      <c r="D200" s="107" t="s">
        <v>1175</v>
      </c>
      <c r="E200" s="107" t="s">
        <v>1176</v>
      </c>
      <c r="F200" s="107">
        <v>3</v>
      </c>
      <c r="G200" s="107" t="s">
        <v>278</v>
      </c>
      <c r="H200" s="107">
        <v>576957</v>
      </c>
    </row>
    <row r="201" spans="1:8" ht="13.5">
      <c r="A201" s="107">
        <v>445027</v>
      </c>
      <c r="B201" s="107" t="s">
        <v>1665</v>
      </c>
      <c r="C201" s="107" t="s">
        <v>1666</v>
      </c>
      <c r="D201" s="107" t="s">
        <v>1667</v>
      </c>
      <c r="E201" s="107" t="s">
        <v>1039</v>
      </c>
      <c r="F201" s="107">
        <v>3</v>
      </c>
      <c r="G201" s="107" t="s">
        <v>898</v>
      </c>
      <c r="H201" s="107">
        <v>445027</v>
      </c>
    </row>
    <row r="202" spans="1:8" ht="13.5">
      <c r="A202" s="107">
        <v>599064</v>
      </c>
      <c r="B202" s="107" t="s">
        <v>1668</v>
      </c>
      <c r="C202" s="107" t="s">
        <v>1669</v>
      </c>
      <c r="D202" s="107" t="s">
        <v>1670</v>
      </c>
      <c r="E202" s="107" t="s">
        <v>1671</v>
      </c>
      <c r="F202" s="107">
        <v>3</v>
      </c>
      <c r="G202" s="107" t="s">
        <v>831</v>
      </c>
      <c r="H202" s="107">
        <v>599064</v>
      </c>
    </row>
    <row r="203" spans="1:8" ht="13.5">
      <c r="A203" s="107">
        <v>779433</v>
      </c>
      <c r="B203" s="107" t="s">
        <v>772</v>
      </c>
      <c r="C203" s="107" t="s">
        <v>1672</v>
      </c>
      <c r="D203" s="107" t="s">
        <v>263</v>
      </c>
      <c r="E203" s="107" t="s">
        <v>1673</v>
      </c>
      <c r="F203" s="107">
        <v>3</v>
      </c>
      <c r="G203" s="107" t="s">
        <v>825</v>
      </c>
      <c r="H203" s="107">
        <v>779433</v>
      </c>
    </row>
    <row r="204" spans="1:8" ht="13.5">
      <c r="A204" s="107">
        <v>580424</v>
      </c>
      <c r="B204" s="107" t="s">
        <v>716</v>
      </c>
      <c r="C204" s="107" t="s">
        <v>498</v>
      </c>
      <c r="D204" s="107" t="s">
        <v>717</v>
      </c>
      <c r="E204" s="107" t="s">
        <v>499</v>
      </c>
      <c r="F204" s="107">
        <v>3</v>
      </c>
      <c r="G204" s="107" t="s">
        <v>743</v>
      </c>
      <c r="H204" s="107">
        <v>580424</v>
      </c>
    </row>
    <row r="205" spans="1:8" ht="13.5">
      <c r="A205" s="107">
        <v>799566</v>
      </c>
      <c r="B205" s="107" t="s">
        <v>1674</v>
      </c>
      <c r="C205" s="107" t="s">
        <v>1675</v>
      </c>
      <c r="D205" s="107" t="s">
        <v>1676</v>
      </c>
      <c r="E205" s="107" t="s">
        <v>665</v>
      </c>
      <c r="F205" s="107">
        <v>3</v>
      </c>
      <c r="G205" s="107" t="s">
        <v>1677</v>
      </c>
      <c r="H205" s="107">
        <v>799566</v>
      </c>
    </row>
    <row r="206" spans="1:8" ht="13.5">
      <c r="A206" s="107">
        <v>576796</v>
      </c>
      <c r="B206" s="107" t="s">
        <v>1177</v>
      </c>
      <c r="C206" s="107" t="s">
        <v>591</v>
      </c>
      <c r="D206" s="107" t="s">
        <v>1178</v>
      </c>
      <c r="E206" s="107" t="s">
        <v>592</v>
      </c>
      <c r="F206" s="107">
        <v>3</v>
      </c>
      <c r="G206" s="107" t="s">
        <v>167</v>
      </c>
      <c r="H206" s="107">
        <v>576796</v>
      </c>
    </row>
    <row r="207" spans="1:8" ht="13.5">
      <c r="A207" s="107">
        <v>585445</v>
      </c>
      <c r="B207" s="107" t="s">
        <v>559</v>
      </c>
      <c r="C207" s="107" t="s">
        <v>1179</v>
      </c>
      <c r="D207" s="107" t="s">
        <v>560</v>
      </c>
      <c r="E207" s="107" t="s">
        <v>67</v>
      </c>
      <c r="F207" s="107">
        <v>3</v>
      </c>
      <c r="G207" s="107" t="s">
        <v>220</v>
      </c>
      <c r="H207" s="107">
        <v>585445</v>
      </c>
    </row>
    <row r="208" spans="1:8" ht="13.5">
      <c r="A208" s="107">
        <v>518493</v>
      </c>
      <c r="B208" s="107" t="s">
        <v>465</v>
      </c>
      <c r="C208" s="107" t="s">
        <v>1180</v>
      </c>
      <c r="D208" s="107" t="s">
        <v>466</v>
      </c>
      <c r="E208" s="107" t="s">
        <v>1181</v>
      </c>
      <c r="F208" s="107">
        <v>3</v>
      </c>
      <c r="G208" s="107" t="s">
        <v>249</v>
      </c>
      <c r="H208" s="107">
        <v>518493</v>
      </c>
    </row>
    <row r="209" spans="1:8" ht="13.5">
      <c r="A209" s="107">
        <v>576939</v>
      </c>
      <c r="B209" s="107" t="s">
        <v>684</v>
      </c>
      <c r="C209" s="107" t="s">
        <v>1182</v>
      </c>
      <c r="D209" s="107" t="s">
        <v>685</v>
      </c>
      <c r="E209" s="107" t="s">
        <v>184</v>
      </c>
      <c r="F209" s="107">
        <v>3</v>
      </c>
      <c r="G209" s="107" t="s">
        <v>361</v>
      </c>
      <c r="H209" s="107">
        <v>576939</v>
      </c>
    </row>
    <row r="210" spans="1:8" ht="13.5">
      <c r="A210" s="107">
        <v>577164</v>
      </c>
      <c r="B210" s="107" t="s">
        <v>550</v>
      </c>
      <c r="C210" s="107" t="s">
        <v>1183</v>
      </c>
      <c r="D210" s="107" t="s">
        <v>551</v>
      </c>
      <c r="E210" s="107" t="s">
        <v>1184</v>
      </c>
      <c r="F210" s="107">
        <v>3</v>
      </c>
      <c r="G210" s="107" t="s">
        <v>440</v>
      </c>
      <c r="H210" s="107">
        <v>577164</v>
      </c>
    </row>
    <row r="211" spans="1:8" ht="13.5">
      <c r="A211" s="107">
        <v>580303</v>
      </c>
      <c r="B211" s="107" t="s">
        <v>1185</v>
      </c>
      <c r="C211" s="107" t="s">
        <v>1186</v>
      </c>
      <c r="D211" s="107" t="s">
        <v>1187</v>
      </c>
      <c r="E211" s="107" t="s">
        <v>778</v>
      </c>
      <c r="F211" s="107">
        <v>3</v>
      </c>
      <c r="G211" s="107" t="s">
        <v>1634</v>
      </c>
      <c r="H211" s="107">
        <v>580303</v>
      </c>
    </row>
    <row r="212" spans="1:8" ht="13.5">
      <c r="A212" s="107">
        <v>24252</v>
      </c>
      <c r="B212" s="107" t="s">
        <v>108</v>
      </c>
      <c r="C212" s="107" t="s">
        <v>483</v>
      </c>
      <c r="D212" s="107" t="s">
        <v>109</v>
      </c>
      <c r="E212" s="107" t="s">
        <v>140</v>
      </c>
      <c r="F212" s="107">
        <v>3</v>
      </c>
      <c r="G212" s="107" t="s">
        <v>249</v>
      </c>
      <c r="H212" s="107">
        <v>24252</v>
      </c>
    </row>
    <row r="213" spans="1:8" ht="13.5">
      <c r="A213" s="107">
        <v>24253</v>
      </c>
      <c r="B213" s="107" t="s">
        <v>367</v>
      </c>
      <c r="C213" s="107" t="s">
        <v>1188</v>
      </c>
      <c r="D213" s="107" t="s">
        <v>368</v>
      </c>
      <c r="E213" s="107" t="s">
        <v>404</v>
      </c>
      <c r="F213" s="107">
        <v>3</v>
      </c>
      <c r="G213" s="107" t="s">
        <v>894</v>
      </c>
      <c r="H213" s="107">
        <v>24253</v>
      </c>
    </row>
    <row r="214" spans="1:8" ht="13.5">
      <c r="A214" s="107">
        <v>576961</v>
      </c>
      <c r="B214" s="107" t="s">
        <v>1144</v>
      </c>
      <c r="C214" s="107" t="s">
        <v>589</v>
      </c>
      <c r="D214" s="107" t="s">
        <v>1146</v>
      </c>
      <c r="E214" s="107" t="s">
        <v>243</v>
      </c>
      <c r="F214" s="107">
        <v>3</v>
      </c>
      <c r="G214" s="107" t="s">
        <v>278</v>
      </c>
      <c r="H214" s="107">
        <v>576961</v>
      </c>
    </row>
    <row r="215" spans="1:8" ht="13.5">
      <c r="A215" s="107">
        <v>24254</v>
      </c>
      <c r="B215" s="107" t="s">
        <v>103</v>
      </c>
      <c r="C215" s="107" t="s">
        <v>1189</v>
      </c>
      <c r="D215" s="107" t="s">
        <v>104</v>
      </c>
      <c r="E215" s="107" t="s">
        <v>677</v>
      </c>
      <c r="F215" s="107">
        <v>3</v>
      </c>
      <c r="G215" s="107" t="s">
        <v>81</v>
      </c>
      <c r="H215" s="107">
        <v>24254</v>
      </c>
    </row>
    <row r="216" spans="1:8" ht="13.5">
      <c r="A216" s="107">
        <v>576894</v>
      </c>
      <c r="B216" s="107" t="s">
        <v>1190</v>
      </c>
      <c r="C216" s="107" t="s">
        <v>1191</v>
      </c>
      <c r="D216" s="107" t="s">
        <v>1192</v>
      </c>
      <c r="E216" s="107" t="s">
        <v>124</v>
      </c>
      <c r="F216" s="107">
        <v>3</v>
      </c>
      <c r="G216" s="107" t="s">
        <v>357</v>
      </c>
      <c r="H216" s="107">
        <v>576894</v>
      </c>
    </row>
    <row r="217" spans="1:8" ht="13.5">
      <c r="A217" s="107">
        <v>577172</v>
      </c>
      <c r="B217" s="107" t="s">
        <v>294</v>
      </c>
      <c r="C217" s="107" t="s">
        <v>1193</v>
      </c>
      <c r="D217" s="107" t="s">
        <v>295</v>
      </c>
      <c r="E217" s="107" t="s">
        <v>224</v>
      </c>
      <c r="F217" s="107">
        <v>3</v>
      </c>
      <c r="G217" s="107" t="s">
        <v>241</v>
      </c>
      <c r="H217" s="107">
        <v>577172</v>
      </c>
    </row>
    <row r="218" spans="1:8" ht="13.5">
      <c r="A218" s="107">
        <v>577175</v>
      </c>
      <c r="B218" s="107" t="s">
        <v>741</v>
      </c>
      <c r="C218" s="107" t="s">
        <v>1194</v>
      </c>
      <c r="D218" s="107" t="s">
        <v>742</v>
      </c>
      <c r="E218" s="107" t="s">
        <v>739</v>
      </c>
      <c r="F218" s="107">
        <v>3</v>
      </c>
      <c r="G218" s="107" t="s">
        <v>241</v>
      </c>
      <c r="H218" s="107">
        <v>577175</v>
      </c>
    </row>
    <row r="219" spans="1:8" ht="13.5">
      <c r="A219" s="107">
        <v>585446</v>
      </c>
      <c r="B219" s="107" t="s">
        <v>266</v>
      </c>
      <c r="C219" s="107" t="s">
        <v>1195</v>
      </c>
      <c r="D219" s="107" t="s">
        <v>267</v>
      </c>
      <c r="E219" s="107" t="s">
        <v>680</v>
      </c>
      <c r="F219" s="107">
        <v>3</v>
      </c>
      <c r="G219" s="107" t="s">
        <v>346</v>
      </c>
      <c r="H219" s="107">
        <v>585446</v>
      </c>
    </row>
    <row r="220" spans="1:8" ht="13.5">
      <c r="A220" s="107">
        <v>24255</v>
      </c>
      <c r="B220" s="107" t="s">
        <v>1196</v>
      </c>
      <c r="C220" s="107" t="s">
        <v>1197</v>
      </c>
      <c r="D220" s="107" t="s">
        <v>1198</v>
      </c>
      <c r="E220" s="107" t="s">
        <v>264</v>
      </c>
      <c r="F220" s="107">
        <v>3</v>
      </c>
      <c r="G220" s="107" t="s">
        <v>209</v>
      </c>
      <c r="H220" s="107">
        <v>24255</v>
      </c>
    </row>
    <row r="221" spans="1:8" ht="13.5">
      <c r="A221" s="107">
        <v>585442</v>
      </c>
      <c r="B221" s="107" t="s">
        <v>1173</v>
      </c>
      <c r="C221" s="107" t="s">
        <v>1199</v>
      </c>
      <c r="D221" s="107" t="s">
        <v>1175</v>
      </c>
      <c r="E221" s="107" t="s">
        <v>1200</v>
      </c>
      <c r="F221" s="107">
        <v>3</v>
      </c>
      <c r="G221" s="107" t="s">
        <v>220</v>
      </c>
      <c r="H221" s="107">
        <v>585442</v>
      </c>
    </row>
    <row r="222" spans="1:8" ht="13.5">
      <c r="A222" s="107">
        <v>577581</v>
      </c>
      <c r="B222" s="107" t="s">
        <v>1201</v>
      </c>
      <c r="C222" s="107" t="s">
        <v>1202</v>
      </c>
      <c r="D222" s="107" t="s">
        <v>843</v>
      </c>
      <c r="E222" s="107" t="s">
        <v>1203</v>
      </c>
      <c r="F222" s="107">
        <v>3</v>
      </c>
      <c r="G222" s="107" t="s">
        <v>257</v>
      </c>
      <c r="H222" s="107">
        <v>577581</v>
      </c>
    </row>
    <row r="223" spans="1:8" ht="13.5">
      <c r="A223" s="107">
        <v>577217</v>
      </c>
      <c r="B223" s="107" t="s">
        <v>635</v>
      </c>
      <c r="C223" s="107" t="s">
        <v>1204</v>
      </c>
      <c r="D223" s="107" t="s">
        <v>636</v>
      </c>
      <c r="E223" s="107" t="s">
        <v>242</v>
      </c>
      <c r="F223" s="107">
        <v>3</v>
      </c>
      <c r="G223" s="107" t="s">
        <v>888</v>
      </c>
      <c r="H223" s="107">
        <v>577217</v>
      </c>
    </row>
    <row r="224" spans="1:8" ht="13.5">
      <c r="A224" s="107">
        <v>577579</v>
      </c>
      <c r="B224" s="107" t="s">
        <v>328</v>
      </c>
      <c r="C224" s="107" t="s">
        <v>1205</v>
      </c>
      <c r="D224" s="107" t="s">
        <v>329</v>
      </c>
      <c r="E224" s="107" t="s">
        <v>409</v>
      </c>
      <c r="F224" s="107">
        <v>3</v>
      </c>
      <c r="G224" s="107" t="s">
        <v>257</v>
      </c>
      <c r="H224" s="107">
        <v>577579</v>
      </c>
    </row>
    <row r="225" spans="1:8" ht="13.5">
      <c r="A225" s="107">
        <v>576835</v>
      </c>
      <c r="B225" s="107" t="s">
        <v>609</v>
      </c>
      <c r="C225" s="107" t="s">
        <v>474</v>
      </c>
      <c r="D225" s="107" t="s">
        <v>610</v>
      </c>
      <c r="E225" s="107" t="s">
        <v>405</v>
      </c>
      <c r="F225" s="107">
        <v>3</v>
      </c>
      <c r="G225" s="107" t="s">
        <v>193</v>
      </c>
      <c r="H225" s="107">
        <v>576835</v>
      </c>
    </row>
    <row r="226" spans="1:8" ht="13.5">
      <c r="A226" s="107">
        <v>518462</v>
      </c>
      <c r="B226" s="107" t="s">
        <v>116</v>
      </c>
      <c r="C226" s="107" t="s">
        <v>1206</v>
      </c>
      <c r="D226" s="107" t="s">
        <v>91</v>
      </c>
      <c r="E226" s="107" t="s">
        <v>807</v>
      </c>
      <c r="F226" s="107">
        <v>3</v>
      </c>
      <c r="G226" s="107" t="s">
        <v>284</v>
      </c>
      <c r="H226" s="107">
        <v>518462</v>
      </c>
    </row>
    <row r="227" spans="1:8" ht="13.5">
      <c r="A227" s="107">
        <v>761563</v>
      </c>
      <c r="B227" s="107" t="s">
        <v>43</v>
      </c>
      <c r="C227" s="107" t="s">
        <v>1678</v>
      </c>
      <c r="D227" s="107" t="s">
        <v>44</v>
      </c>
      <c r="E227" s="107" t="s">
        <v>1679</v>
      </c>
      <c r="F227" s="107">
        <v>3</v>
      </c>
      <c r="G227" s="107" t="s">
        <v>1644</v>
      </c>
      <c r="H227" s="107">
        <v>761563</v>
      </c>
    </row>
    <row r="228" spans="1:8" ht="13.5">
      <c r="A228" s="107">
        <v>24256</v>
      </c>
      <c r="B228" s="107" t="s">
        <v>471</v>
      </c>
      <c r="C228" s="107" t="s">
        <v>1207</v>
      </c>
      <c r="D228" s="107" t="s">
        <v>472</v>
      </c>
      <c r="E228" s="107" t="s">
        <v>194</v>
      </c>
      <c r="F228" s="107">
        <v>3</v>
      </c>
      <c r="G228" s="107" t="s">
        <v>220</v>
      </c>
      <c r="H228" s="107">
        <v>24256</v>
      </c>
    </row>
    <row r="229" spans="1:8" ht="13.5">
      <c r="A229" s="107">
        <v>518469</v>
      </c>
      <c r="B229" s="107" t="s">
        <v>221</v>
      </c>
      <c r="C229" s="107" t="s">
        <v>911</v>
      </c>
      <c r="D229" s="107" t="s">
        <v>283</v>
      </c>
      <c r="E229" s="107" t="s">
        <v>197</v>
      </c>
      <c r="F229" s="107">
        <v>3</v>
      </c>
      <c r="G229" s="107" t="s">
        <v>284</v>
      </c>
      <c r="H229" s="107">
        <v>518469</v>
      </c>
    </row>
    <row r="230" spans="1:8" ht="13.5">
      <c r="A230" s="107">
        <v>580299</v>
      </c>
      <c r="B230" s="107" t="s">
        <v>492</v>
      </c>
      <c r="C230" s="107" t="s">
        <v>1208</v>
      </c>
      <c r="D230" s="107" t="s">
        <v>48</v>
      </c>
      <c r="E230" s="107" t="s">
        <v>245</v>
      </c>
      <c r="F230" s="107">
        <v>3</v>
      </c>
      <c r="G230" s="107" t="s">
        <v>1634</v>
      </c>
      <c r="H230" s="107">
        <v>580299</v>
      </c>
    </row>
    <row r="231" spans="1:8" ht="13.5">
      <c r="A231" s="107">
        <v>576825</v>
      </c>
      <c r="B231" s="107" t="s">
        <v>595</v>
      </c>
      <c r="C231" s="107" t="s">
        <v>1209</v>
      </c>
      <c r="D231" s="107" t="s">
        <v>596</v>
      </c>
      <c r="E231" s="107" t="s">
        <v>1210</v>
      </c>
      <c r="F231" s="107">
        <v>3</v>
      </c>
      <c r="G231" s="107" t="s">
        <v>193</v>
      </c>
      <c r="H231" s="107">
        <v>576825</v>
      </c>
    </row>
    <row r="232" spans="1:8" ht="13.5">
      <c r="A232" s="107">
        <v>799530</v>
      </c>
      <c r="B232" s="107" t="s">
        <v>420</v>
      </c>
      <c r="C232" s="107" t="s">
        <v>1680</v>
      </c>
      <c r="D232" s="107" t="s">
        <v>314</v>
      </c>
      <c r="E232" s="107" t="s">
        <v>1681</v>
      </c>
      <c r="F232" s="107">
        <v>3</v>
      </c>
      <c r="G232" s="107" t="s">
        <v>888</v>
      </c>
      <c r="H232" s="107">
        <v>799530</v>
      </c>
    </row>
    <row r="233" spans="1:8" ht="13.5">
      <c r="A233" s="107">
        <v>518464</v>
      </c>
      <c r="B233" s="107" t="s">
        <v>1211</v>
      </c>
      <c r="C233" s="107" t="s">
        <v>535</v>
      </c>
      <c r="D233" s="107" t="s">
        <v>1212</v>
      </c>
      <c r="E233" s="107" t="s">
        <v>279</v>
      </c>
      <c r="F233" s="107">
        <v>3</v>
      </c>
      <c r="G233" s="107" t="s">
        <v>284</v>
      </c>
      <c r="H233" s="107">
        <v>518464</v>
      </c>
    </row>
    <row r="234" spans="1:8" ht="13.5">
      <c r="A234" s="107">
        <v>580298</v>
      </c>
      <c r="B234" s="107" t="s">
        <v>1213</v>
      </c>
      <c r="C234" s="107" t="s">
        <v>101</v>
      </c>
      <c r="D234" s="107" t="s">
        <v>366</v>
      </c>
      <c r="E234" s="107" t="s">
        <v>45</v>
      </c>
      <c r="F234" s="107">
        <v>3</v>
      </c>
      <c r="G234" s="107" t="s">
        <v>1634</v>
      </c>
      <c r="H234" s="107">
        <v>580298</v>
      </c>
    </row>
    <row r="235" spans="1:8" ht="13.5">
      <c r="A235" s="107">
        <v>585428</v>
      </c>
      <c r="B235" s="107" t="s">
        <v>1214</v>
      </c>
      <c r="C235" s="107" t="s">
        <v>1215</v>
      </c>
      <c r="D235" s="107" t="s">
        <v>1216</v>
      </c>
      <c r="E235" s="107" t="s">
        <v>1217</v>
      </c>
      <c r="F235" s="107">
        <v>3</v>
      </c>
      <c r="G235" s="107" t="s">
        <v>220</v>
      </c>
      <c r="H235" s="107">
        <v>585428</v>
      </c>
    </row>
    <row r="236" spans="1:8" ht="13.5">
      <c r="A236" s="107">
        <v>576839</v>
      </c>
      <c r="B236" s="107" t="s">
        <v>239</v>
      </c>
      <c r="C236" s="107" t="s">
        <v>326</v>
      </c>
      <c r="D236" s="107" t="s">
        <v>240</v>
      </c>
      <c r="E236" s="107" t="s">
        <v>327</v>
      </c>
      <c r="F236" s="107">
        <v>3</v>
      </c>
      <c r="G236" s="107" t="s">
        <v>1644</v>
      </c>
      <c r="H236" s="107">
        <v>576839</v>
      </c>
    </row>
    <row r="237" spans="1:8" ht="13.5">
      <c r="A237" s="107">
        <v>580427</v>
      </c>
      <c r="B237" s="107" t="s">
        <v>1218</v>
      </c>
      <c r="C237" s="107" t="s">
        <v>1219</v>
      </c>
      <c r="D237" s="107" t="s">
        <v>1220</v>
      </c>
      <c r="E237" s="107" t="s">
        <v>573</v>
      </c>
      <c r="F237" s="107">
        <v>3</v>
      </c>
      <c r="G237" s="107" t="s">
        <v>743</v>
      </c>
      <c r="H237" s="107">
        <v>580427</v>
      </c>
    </row>
    <row r="238" spans="1:8" ht="13.5">
      <c r="A238" s="107">
        <v>576924</v>
      </c>
      <c r="B238" s="107" t="s">
        <v>105</v>
      </c>
      <c r="C238" s="107" t="s">
        <v>1221</v>
      </c>
      <c r="D238" s="107" t="s">
        <v>106</v>
      </c>
      <c r="E238" s="107" t="s">
        <v>418</v>
      </c>
      <c r="F238" s="107">
        <v>3</v>
      </c>
      <c r="G238" s="107" t="s">
        <v>126</v>
      </c>
      <c r="H238" s="107">
        <v>576924</v>
      </c>
    </row>
    <row r="239" spans="1:8" ht="13.5">
      <c r="A239" s="107">
        <v>24257</v>
      </c>
      <c r="B239" s="107" t="s">
        <v>476</v>
      </c>
      <c r="C239" s="107" t="s">
        <v>453</v>
      </c>
      <c r="D239" s="107" t="s">
        <v>477</v>
      </c>
      <c r="E239" s="107" t="s">
        <v>202</v>
      </c>
      <c r="F239" s="107">
        <v>3</v>
      </c>
      <c r="G239" s="107" t="s">
        <v>271</v>
      </c>
      <c r="H239" s="107">
        <v>24257</v>
      </c>
    </row>
    <row r="240" spans="1:8" ht="13.5">
      <c r="A240" s="107">
        <v>576960</v>
      </c>
      <c r="B240" s="107" t="s">
        <v>631</v>
      </c>
      <c r="C240" s="107" t="s">
        <v>1222</v>
      </c>
      <c r="D240" s="107" t="s">
        <v>632</v>
      </c>
      <c r="E240" s="107" t="s">
        <v>1223</v>
      </c>
      <c r="F240" s="107">
        <v>3</v>
      </c>
      <c r="G240" s="107" t="s">
        <v>278</v>
      </c>
      <c r="H240" s="107">
        <v>576960</v>
      </c>
    </row>
    <row r="241" spans="1:8" ht="13.5">
      <c r="A241" s="107">
        <v>577176</v>
      </c>
      <c r="B241" s="107" t="s">
        <v>842</v>
      </c>
      <c r="C241" s="107" t="s">
        <v>354</v>
      </c>
      <c r="D241" s="107" t="s">
        <v>222</v>
      </c>
      <c r="E241" s="107" t="s">
        <v>341</v>
      </c>
      <c r="F241" s="107">
        <v>3</v>
      </c>
      <c r="G241" s="107" t="s">
        <v>241</v>
      </c>
      <c r="H241" s="107">
        <v>577176</v>
      </c>
    </row>
    <row r="242" spans="1:8" ht="13.5">
      <c r="A242" s="107">
        <v>577651</v>
      </c>
      <c r="B242" s="107" t="s">
        <v>300</v>
      </c>
      <c r="C242" s="107" t="s">
        <v>1224</v>
      </c>
      <c r="D242" s="107" t="s">
        <v>301</v>
      </c>
      <c r="E242" s="107" t="s">
        <v>107</v>
      </c>
      <c r="F242" s="107">
        <v>3</v>
      </c>
      <c r="G242" s="107" t="s">
        <v>391</v>
      </c>
      <c r="H242" s="107">
        <v>577651</v>
      </c>
    </row>
    <row r="243" spans="1:8" ht="13.5">
      <c r="A243" s="107">
        <v>340312</v>
      </c>
      <c r="B243" s="107" t="s">
        <v>43</v>
      </c>
      <c r="C243" s="107" t="s">
        <v>511</v>
      </c>
      <c r="D243" s="107" t="s">
        <v>44</v>
      </c>
      <c r="E243" s="107" t="s">
        <v>1225</v>
      </c>
      <c r="F243" s="107">
        <v>3</v>
      </c>
      <c r="G243" s="107" t="s">
        <v>271</v>
      </c>
      <c r="H243" s="107">
        <v>340312</v>
      </c>
    </row>
    <row r="244" spans="1:8" ht="13.5">
      <c r="A244" s="107">
        <v>585449</v>
      </c>
      <c r="B244" s="107" t="s">
        <v>237</v>
      </c>
      <c r="C244" s="107" t="s">
        <v>1226</v>
      </c>
      <c r="D244" s="107" t="s">
        <v>238</v>
      </c>
      <c r="E244" s="107" t="s">
        <v>1227</v>
      </c>
      <c r="F244" s="107">
        <v>3</v>
      </c>
      <c r="G244" s="107" t="s">
        <v>346</v>
      </c>
      <c r="H244" s="107">
        <v>585449</v>
      </c>
    </row>
    <row r="245" spans="1:8" ht="13.5">
      <c r="A245" s="107">
        <v>585450</v>
      </c>
      <c r="B245" s="107" t="s">
        <v>1228</v>
      </c>
      <c r="C245" s="107" t="s">
        <v>915</v>
      </c>
      <c r="D245" s="107" t="s">
        <v>1229</v>
      </c>
      <c r="E245" s="107" t="s">
        <v>917</v>
      </c>
      <c r="F245" s="107">
        <v>3</v>
      </c>
      <c r="G245" s="107" t="s">
        <v>346</v>
      </c>
      <c r="H245" s="107">
        <v>585450</v>
      </c>
    </row>
    <row r="246" spans="1:8" ht="13.5">
      <c r="A246" s="107">
        <v>576925</v>
      </c>
      <c r="B246" s="107" t="s">
        <v>1230</v>
      </c>
      <c r="C246" s="107" t="s">
        <v>1231</v>
      </c>
      <c r="D246" s="107" t="s">
        <v>1232</v>
      </c>
      <c r="E246" s="107" t="s">
        <v>593</v>
      </c>
      <c r="F246" s="107">
        <v>3</v>
      </c>
      <c r="G246" s="107" t="s">
        <v>126</v>
      </c>
      <c r="H246" s="107">
        <v>576925</v>
      </c>
    </row>
    <row r="247" spans="1:8" ht="13.5">
      <c r="A247" s="107">
        <v>580417</v>
      </c>
      <c r="B247" s="107" t="s">
        <v>1233</v>
      </c>
      <c r="C247" s="107" t="s">
        <v>1234</v>
      </c>
      <c r="D247" s="107" t="s">
        <v>1235</v>
      </c>
      <c r="E247" s="107" t="s">
        <v>1236</v>
      </c>
      <c r="F247" s="107">
        <v>3</v>
      </c>
      <c r="G247" s="107" t="s">
        <v>743</v>
      </c>
      <c r="H247" s="107">
        <v>580417</v>
      </c>
    </row>
    <row r="248" spans="1:8" ht="13.5">
      <c r="A248" s="107">
        <v>576837</v>
      </c>
      <c r="B248" s="107" t="s">
        <v>854</v>
      </c>
      <c r="C248" s="107" t="s">
        <v>1237</v>
      </c>
      <c r="D248" s="107" t="s">
        <v>855</v>
      </c>
      <c r="E248" s="107" t="s">
        <v>62</v>
      </c>
      <c r="F248" s="107">
        <v>3</v>
      </c>
      <c r="G248" s="107" t="s">
        <v>193</v>
      </c>
      <c r="H248" s="107">
        <v>576837</v>
      </c>
    </row>
    <row r="249" spans="1:8" ht="13.5">
      <c r="A249" s="107">
        <v>577174</v>
      </c>
      <c r="B249" s="107" t="s">
        <v>294</v>
      </c>
      <c r="C249" s="107" t="s">
        <v>821</v>
      </c>
      <c r="D249" s="107" t="s">
        <v>295</v>
      </c>
      <c r="E249" s="107" t="s">
        <v>822</v>
      </c>
      <c r="F249" s="107">
        <v>3</v>
      </c>
      <c r="G249" s="107" t="s">
        <v>241</v>
      </c>
      <c r="H249" s="107">
        <v>577174</v>
      </c>
    </row>
    <row r="250" spans="1:8" ht="13.5">
      <c r="A250" s="107">
        <v>799563</v>
      </c>
      <c r="B250" s="107" t="s">
        <v>237</v>
      </c>
      <c r="C250" s="107" t="s">
        <v>1682</v>
      </c>
      <c r="D250" s="107" t="s">
        <v>238</v>
      </c>
      <c r="E250" s="107" t="s">
        <v>787</v>
      </c>
      <c r="F250" s="107">
        <v>3</v>
      </c>
      <c r="G250" s="107" t="s">
        <v>1677</v>
      </c>
      <c r="H250" s="107">
        <v>799563</v>
      </c>
    </row>
    <row r="251" spans="1:8" ht="13.5">
      <c r="A251" s="107">
        <v>577650</v>
      </c>
      <c r="B251" s="107" t="s">
        <v>842</v>
      </c>
      <c r="C251" s="107" t="s">
        <v>1238</v>
      </c>
      <c r="D251" s="107" t="s">
        <v>222</v>
      </c>
      <c r="E251" s="107" t="s">
        <v>113</v>
      </c>
      <c r="F251" s="107">
        <v>3</v>
      </c>
      <c r="G251" s="107" t="s">
        <v>391</v>
      </c>
      <c r="H251" s="107">
        <v>577650</v>
      </c>
    </row>
    <row r="252" spans="1:8" ht="13.5">
      <c r="A252" s="107">
        <v>580422</v>
      </c>
      <c r="B252" s="107" t="s">
        <v>97</v>
      </c>
      <c r="C252" s="107" t="s">
        <v>1239</v>
      </c>
      <c r="D252" s="107" t="s">
        <v>98</v>
      </c>
      <c r="E252" s="107" t="s">
        <v>1240</v>
      </c>
      <c r="F252" s="107">
        <v>3</v>
      </c>
      <c r="G252" s="107" t="s">
        <v>743</v>
      </c>
      <c r="H252" s="107">
        <v>580422</v>
      </c>
    </row>
    <row r="253" spans="1:8" ht="13.5">
      <c r="A253" s="107">
        <v>24258</v>
      </c>
      <c r="B253" s="107" t="s">
        <v>40</v>
      </c>
      <c r="C253" s="107" t="s">
        <v>1241</v>
      </c>
      <c r="D253" s="107" t="s">
        <v>41</v>
      </c>
      <c r="E253" s="107" t="s">
        <v>392</v>
      </c>
      <c r="F253" s="107">
        <v>3</v>
      </c>
      <c r="G253" s="107" t="s">
        <v>825</v>
      </c>
      <c r="H253" s="107">
        <v>24258</v>
      </c>
    </row>
    <row r="254" spans="1:8" ht="13.5">
      <c r="A254" s="107">
        <v>580293</v>
      </c>
      <c r="B254" s="107" t="s">
        <v>152</v>
      </c>
      <c r="C254" s="107" t="s">
        <v>1242</v>
      </c>
      <c r="D254" s="107" t="s">
        <v>153</v>
      </c>
      <c r="E254" s="107" t="s">
        <v>1243</v>
      </c>
      <c r="F254" s="107">
        <v>3</v>
      </c>
      <c r="G254" s="107" t="s">
        <v>1634</v>
      </c>
      <c r="H254" s="107">
        <v>580293</v>
      </c>
    </row>
    <row r="255" spans="1:8" ht="13.5">
      <c r="A255" s="107">
        <v>599059</v>
      </c>
      <c r="B255" s="107" t="s">
        <v>1683</v>
      </c>
      <c r="C255" s="107" t="s">
        <v>1684</v>
      </c>
      <c r="D255" s="107" t="s">
        <v>1685</v>
      </c>
      <c r="E255" s="107" t="s">
        <v>1686</v>
      </c>
      <c r="F255" s="107">
        <v>3</v>
      </c>
      <c r="G255" s="107" t="s">
        <v>831</v>
      </c>
      <c r="H255" s="107">
        <v>599059</v>
      </c>
    </row>
    <row r="256" spans="1:8" ht="13.5">
      <c r="A256" s="107">
        <v>576971</v>
      </c>
      <c r="B256" s="107" t="s">
        <v>1244</v>
      </c>
      <c r="C256" s="107" t="s">
        <v>557</v>
      </c>
      <c r="D256" s="107" t="s">
        <v>1245</v>
      </c>
      <c r="E256" s="107" t="s">
        <v>250</v>
      </c>
      <c r="F256" s="107">
        <v>3</v>
      </c>
      <c r="G256" s="107" t="s">
        <v>362</v>
      </c>
      <c r="H256" s="107">
        <v>576971</v>
      </c>
    </row>
    <row r="257" spans="1:8" ht="13.5">
      <c r="A257" s="107">
        <v>577165</v>
      </c>
      <c r="B257" s="107" t="s">
        <v>454</v>
      </c>
      <c r="C257" s="107" t="s">
        <v>1246</v>
      </c>
      <c r="D257" s="107" t="s">
        <v>455</v>
      </c>
      <c r="E257" s="107" t="s">
        <v>73</v>
      </c>
      <c r="F257" s="107">
        <v>3</v>
      </c>
      <c r="G257" s="107" t="s">
        <v>440</v>
      </c>
      <c r="H257" s="107">
        <v>577165</v>
      </c>
    </row>
    <row r="258" spans="1:8" ht="13.5">
      <c r="A258" s="107">
        <v>780876</v>
      </c>
      <c r="B258" s="107" t="s">
        <v>1687</v>
      </c>
      <c r="C258" s="107" t="s">
        <v>1688</v>
      </c>
      <c r="D258" s="107" t="s">
        <v>1689</v>
      </c>
      <c r="E258" s="107" t="s">
        <v>1690</v>
      </c>
      <c r="F258" s="107">
        <v>3</v>
      </c>
      <c r="G258" s="107" t="s">
        <v>894</v>
      </c>
      <c r="H258" s="107">
        <v>780876</v>
      </c>
    </row>
    <row r="259" spans="1:8" ht="13.5">
      <c r="A259" s="107">
        <v>766193</v>
      </c>
      <c r="B259" s="107" t="s">
        <v>493</v>
      </c>
      <c r="C259" s="107" t="s">
        <v>1691</v>
      </c>
      <c r="D259" s="107" t="s">
        <v>90</v>
      </c>
      <c r="E259" s="107" t="s">
        <v>1692</v>
      </c>
      <c r="F259" s="107">
        <v>3</v>
      </c>
      <c r="G259" s="107" t="s">
        <v>1644</v>
      </c>
      <c r="H259" s="107">
        <v>766193</v>
      </c>
    </row>
    <row r="260" spans="1:8" ht="13.5">
      <c r="A260" s="107">
        <v>577575</v>
      </c>
      <c r="B260" s="107" t="s">
        <v>1247</v>
      </c>
      <c r="C260" s="107" t="s">
        <v>1248</v>
      </c>
      <c r="D260" s="107" t="s">
        <v>1249</v>
      </c>
      <c r="E260" s="107" t="s">
        <v>121</v>
      </c>
      <c r="F260" s="107">
        <v>3</v>
      </c>
      <c r="G260" s="107" t="s">
        <v>257</v>
      </c>
      <c r="H260" s="107">
        <v>577575</v>
      </c>
    </row>
    <row r="261" spans="1:8" ht="13.5">
      <c r="A261" s="107">
        <v>599066</v>
      </c>
      <c r="B261" s="107" t="s">
        <v>70</v>
      </c>
      <c r="C261" s="107" t="s">
        <v>1693</v>
      </c>
      <c r="D261" s="107" t="s">
        <v>71</v>
      </c>
      <c r="E261" s="107" t="s">
        <v>813</v>
      </c>
      <c r="F261" s="107">
        <v>3</v>
      </c>
      <c r="G261" s="107" t="s">
        <v>831</v>
      </c>
      <c r="H261" s="107">
        <v>599066</v>
      </c>
    </row>
    <row r="262" spans="1:8" ht="13.5">
      <c r="A262" s="107">
        <v>779435</v>
      </c>
      <c r="B262" s="107" t="s">
        <v>237</v>
      </c>
      <c r="C262" s="107" t="s">
        <v>1694</v>
      </c>
      <c r="D262" s="107" t="s">
        <v>238</v>
      </c>
      <c r="E262" s="107" t="s">
        <v>208</v>
      </c>
      <c r="F262" s="107">
        <v>3</v>
      </c>
      <c r="G262" s="107" t="s">
        <v>825</v>
      </c>
      <c r="H262" s="107">
        <v>779435</v>
      </c>
    </row>
    <row r="263" spans="1:8" ht="13.5">
      <c r="A263" s="107">
        <v>580294</v>
      </c>
      <c r="B263" s="107" t="s">
        <v>97</v>
      </c>
      <c r="C263" s="107" t="s">
        <v>1250</v>
      </c>
      <c r="D263" s="107" t="s">
        <v>98</v>
      </c>
      <c r="E263" s="107" t="s">
        <v>584</v>
      </c>
      <c r="F263" s="107">
        <v>3</v>
      </c>
      <c r="G263" s="107" t="s">
        <v>1634</v>
      </c>
      <c r="H263" s="107">
        <v>580294</v>
      </c>
    </row>
    <row r="264" spans="1:8" ht="13.5">
      <c r="A264" s="107">
        <v>576791</v>
      </c>
      <c r="B264" s="107" t="s">
        <v>266</v>
      </c>
      <c r="C264" s="107" t="s">
        <v>1251</v>
      </c>
      <c r="D264" s="107" t="s">
        <v>267</v>
      </c>
      <c r="E264" s="107" t="s">
        <v>523</v>
      </c>
      <c r="F264" s="107">
        <v>3</v>
      </c>
      <c r="G264" s="107" t="s">
        <v>167</v>
      </c>
      <c r="H264" s="107">
        <v>576791</v>
      </c>
    </row>
    <row r="265" spans="1:8" ht="13.5">
      <c r="A265" s="107">
        <v>577170</v>
      </c>
      <c r="B265" s="107" t="s">
        <v>1252</v>
      </c>
      <c r="C265" s="107" t="s">
        <v>1253</v>
      </c>
      <c r="D265" s="107" t="s">
        <v>1254</v>
      </c>
      <c r="E265" s="107" t="s">
        <v>1255</v>
      </c>
      <c r="F265" s="107">
        <v>3</v>
      </c>
      <c r="G265" s="107" t="s">
        <v>241</v>
      </c>
      <c r="H265" s="107">
        <v>577170</v>
      </c>
    </row>
    <row r="266" spans="1:8" ht="13.5">
      <c r="A266" s="107">
        <v>761759</v>
      </c>
      <c r="B266" s="107" t="s">
        <v>1695</v>
      </c>
      <c r="C266" s="107" t="s">
        <v>1696</v>
      </c>
      <c r="D266" s="107" t="s">
        <v>1480</v>
      </c>
      <c r="E266" s="107" t="s">
        <v>177</v>
      </c>
      <c r="F266" s="107">
        <v>3</v>
      </c>
      <c r="G266" s="107" t="s">
        <v>156</v>
      </c>
      <c r="H266" s="107">
        <v>761759</v>
      </c>
    </row>
    <row r="267" spans="1:8" ht="13.5">
      <c r="A267" s="107">
        <v>576951</v>
      </c>
      <c r="B267" s="107" t="s">
        <v>1256</v>
      </c>
      <c r="C267" s="107" t="s">
        <v>1257</v>
      </c>
      <c r="D267" s="107" t="s">
        <v>1258</v>
      </c>
      <c r="E267" s="107" t="s">
        <v>67</v>
      </c>
      <c r="F267" s="107">
        <v>3</v>
      </c>
      <c r="G267" s="107" t="s">
        <v>278</v>
      </c>
      <c r="H267" s="107">
        <v>576951</v>
      </c>
    </row>
    <row r="268" spans="1:8" ht="13.5">
      <c r="A268" s="107">
        <v>577191</v>
      </c>
      <c r="B268" s="107" t="s">
        <v>606</v>
      </c>
      <c r="C268" s="107" t="s">
        <v>1259</v>
      </c>
      <c r="D268" s="107" t="s">
        <v>607</v>
      </c>
      <c r="E268" s="107" t="s">
        <v>1260</v>
      </c>
      <c r="F268" s="107">
        <v>3</v>
      </c>
      <c r="G268" s="107" t="s">
        <v>682</v>
      </c>
      <c r="H268" s="107">
        <v>577191</v>
      </c>
    </row>
    <row r="269" spans="1:8" ht="13.5">
      <c r="A269" s="107">
        <v>576935</v>
      </c>
      <c r="B269" s="107" t="s">
        <v>1261</v>
      </c>
      <c r="C269" s="107" t="s">
        <v>568</v>
      </c>
      <c r="D269" s="107" t="s">
        <v>1262</v>
      </c>
      <c r="E269" s="107" t="s">
        <v>184</v>
      </c>
      <c r="F269" s="107">
        <v>3</v>
      </c>
      <c r="G269" s="107" t="s">
        <v>361</v>
      </c>
      <c r="H269" s="107">
        <v>576935</v>
      </c>
    </row>
    <row r="270" spans="1:8" ht="13.5">
      <c r="A270" s="107">
        <v>24279</v>
      </c>
      <c r="B270" s="107" t="s">
        <v>65</v>
      </c>
      <c r="C270" s="107" t="s">
        <v>1264</v>
      </c>
      <c r="D270" s="107" t="s">
        <v>66</v>
      </c>
      <c r="E270" s="107" t="s">
        <v>122</v>
      </c>
      <c r="F270" s="107">
        <v>3</v>
      </c>
      <c r="G270" s="107" t="s">
        <v>225</v>
      </c>
      <c r="H270" s="107">
        <v>24279</v>
      </c>
    </row>
    <row r="271" spans="1:8" ht="13.5">
      <c r="A271" s="107">
        <v>599062</v>
      </c>
      <c r="B271" s="107" t="s">
        <v>226</v>
      </c>
      <c r="C271" s="107" t="s">
        <v>1024</v>
      </c>
      <c r="D271" s="107" t="s">
        <v>227</v>
      </c>
      <c r="E271" s="107" t="s">
        <v>347</v>
      </c>
      <c r="F271" s="107">
        <v>3</v>
      </c>
      <c r="G271" s="107" t="s">
        <v>831</v>
      </c>
      <c r="H271" s="107">
        <v>599062</v>
      </c>
    </row>
    <row r="272" spans="1:8" ht="13.5">
      <c r="A272" s="107">
        <v>576792</v>
      </c>
      <c r="B272" s="107" t="s">
        <v>47</v>
      </c>
      <c r="C272" s="107" t="s">
        <v>1265</v>
      </c>
      <c r="D272" s="107" t="s">
        <v>48</v>
      </c>
      <c r="E272" s="107" t="s">
        <v>381</v>
      </c>
      <c r="F272" s="107">
        <v>3</v>
      </c>
      <c r="G272" s="107" t="s">
        <v>167</v>
      </c>
      <c r="H272" s="107">
        <v>576792</v>
      </c>
    </row>
    <row r="273" spans="1:8" ht="13.5">
      <c r="A273" s="107">
        <v>576974</v>
      </c>
      <c r="B273" s="107" t="s">
        <v>635</v>
      </c>
      <c r="C273" s="107" t="s">
        <v>1266</v>
      </c>
      <c r="D273" s="107" t="s">
        <v>636</v>
      </c>
      <c r="E273" s="107" t="s">
        <v>1267</v>
      </c>
      <c r="F273" s="107">
        <v>3</v>
      </c>
      <c r="G273" s="107" t="s">
        <v>362</v>
      </c>
      <c r="H273" s="107">
        <v>576974</v>
      </c>
    </row>
    <row r="274" spans="1:8" ht="13.5">
      <c r="A274" s="107">
        <v>580296</v>
      </c>
      <c r="B274" s="107" t="s">
        <v>1268</v>
      </c>
      <c r="C274" s="107" t="s">
        <v>1269</v>
      </c>
      <c r="D274" s="107" t="s">
        <v>1270</v>
      </c>
      <c r="E274" s="107" t="s">
        <v>815</v>
      </c>
      <c r="F274" s="107">
        <v>3</v>
      </c>
      <c r="G274" s="107" t="s">
        <v>1634</v>
      </c>
      <c r="H274" s="107">
        <v>580296</v>
      </c>
    </row>
    <row r="275" spans="1:8" ht="13.5">
      <c r="A275" s="107">
        <v>577568</v>
      </c>
      <c r="B275" s="107" t="s">
        <v>619</v>
      </c>
      <c r="C275" s="107" t="s">
        <v>1271</v>
      </c>
      <c r="D275" s="107" t="s">
        <v>402</v>
      </c>
      <c r="E275" s="107" t="s">
        <v>416</v>
      </c>
      <c r="F275" s="107">
        <v>3</v>
      </c>
      <c r="G275" s="107" t="s">
        <v>257</v>
      </c>
      <c r="H275" s="107">
        <v>577568</v>
      </c>
    </row>
    <row r="276" spans="1:8" ht="13.5">
      <c r="A276" s="107">
        <v>780877</v>
      </c>
      <c r="B276" s="107" t="s">
        <v>721</v>
      </c>
      <c r="C276" s="107" t="s">
        <v>1697</v>
      </c>
      <c r="D276" s="107" t="s">
        <v>78</v>
      </c>
      <c r="E276" s="107" t="s">
        <v>1698</v>
      </c>
      <c r="F276" s="107">
        <v>3</v>
      </c>
      <c r="G276" s="107" t="s">
        <v>894</v>
      </c>
      <c r="H276" s="107">
        <v>780877</v>
      </c>
    </row>
    <row r="277" spans="1:8" ht="13.5">
      <c r="A277" s="107">
        <v>834554</v>
      </c>
      <c r="B277" s="107" t="s">
        <v>492</v>
      </c>
      <c r="C277" s="107" t="s">
        <v>1699</v>
      </c>
      <c r="D277" s="107" t="s">
        <v>48</v>
      </c>
      <c r="E277" s="107" t="s">
        <v>1700</v>
      </c>
      <c r="F277" s="107">
        <v>3</v>
      </c>
      <c r="G277" s="107" t="s">
        <v>1640</v>
      </c>
      <c r="H277" s="107">
        <v>834554</v>
      </c>
    </row>
    <row r="278" spans="1:8" ht="13.5">
      <c r="A278" s="107">
        <v>24262</v>
      </c>
      <c r="B278" s="107" t="s">
        <v>93</v>
      </c>
      <c r="C278" s="107" t="s">
        <v>1272</v>
      </c>
      <c r="D278" s="107" t="s">
        <v>94</v>
      </c>
      <c r="E278" s="107" t="s">
        <v>1273</v>
      </c>
      <c r="F278" s="107">
        <v>3</v>
      </c>
      <c r="G278" s="107" t="s">
        <v>357</v>
      </c>
      <c r="H278" s="107">
        <v>24262</v>
      </c>
    </row>
    <row r="279" spans="1:8" ht="13.5">
      <c r="A279" s="107">
        <v>576934</v>
      </c>
      <c r="B279" s="107" t="s">
        <v>337</v>
      </c>
      <c r="C279" s="107" t="s">
        <v>1274</v>
      </c>
      <c r="D279" s="107" t="s">
        <v>1275</v>
      </c>
      <c r="E279" s="107" t="s">
        <v>164</v>
      </c>
      <c r="F279" s="107">
        <v>3</v>
      </c>
      <c r="G279" s="107" t="s">
        <v>361</v>
      </c>
      <c r="H279" s="107">
        <v>576934</v>
      </c>
    </row>
    <row r="280" spans="1:8" ht="13.5">
      <c r="A280" s="107">
        <v>577671</v>
      </c>
      <c r="B280" s="107" t="s">
        <v>1276</v>
      </c>
      <c r="C280" s="107" t="s">
        <v>1277</v>
      </c>
      <c r="D280" s="107" t="s">
        <v>1278</v>
      </c>
      <c r="E280" s="107" t="s">
        <v>1279</v>
      </c>
      <c r="F280" s="107">
        <v>3</v>
      </c>
      <c r="G280" s="107" t="s">
        <v>345</v>
      </c>
      <c r="H280" s="107">
        <v>577671</v>
      </c>
    </row>
    <row r="281" spans="1:8" ht="13.5">
      <c r="A281" s="107">
        <v>764783</v>
      </c>
      <c r="B281" s="107" t="s">
        <v>302</v>
      </c>
      <c r="C281" s="107" t="s">
        <v>1701</v>
      </c>
      <c r="D281" s="107" t="s">
        <v>303</v>
      </c>
      <c r="E281" s="107" t="s">
        <v>1597</v>
      </c>
      <c r="F281" s="107">
        <v>3</v>
      </c>
      <c r="G281" s="107" t="s">
        <v>898</v>
      </c>
      <c r="H281" s="107">
        <v>764783</v>
      </c>
    </row>
    <row r="282" spans="1:8" ht="13.5">
      <c r="A282" s="107">
        <v>577583</v>
      </c>
      <c r="B282" s="107" t="s">
        <v>799</v>
      </c>
      <c r="C282" s="107" t="s">
        <v>1280</v>
      </c>
      <c r="D282" s="107" t="s">
        <v>216</v>
      </c>
      <c r="E282" s="107" t="s">
        <v>1281</v>
      </c>
      <c r="F282" s="107">
        <v>3</v>
      </c>
      <c r="G282" s="107" t="s">
        <v>257</v>
      </c>
      <c r="H282" s="107">
        <v>577583</v>
      </c>
    </row>
    <row r="283" spans="1:8" ht="13.5">
      <c r="A283" s="107">
        <v>518467</v>
      </c>
      <c r="B283" s="107" t="s">
        <v>342</v>
      </c>
      <c r="C283" s="107" t="s">
        <v>1282</v>
      </c>
      <c r="D283" s="107" t="s">
        <v>118</v>
      </c>
      <c r="E283" s="107" t="s">
        <v>1283</v>
      </c>
      <c r="F283" s="107">
        <v>3</v>
      </c>
      <c r="G283" s="107" t="s">
        <v>284</v>
      </c>
      <c r="H283" s="107">
        <v>518467</v>
      </c>
    </row>
    <row r="284" spans="1:8" ht="13.5">
      <c r="A284" s="107">
        <v>577611</v>
      </c>
      <c r="B284" s="107" t="s">
        <v>1284</v>
      </c>
      <c r="C284" s="107" t="s">
        <v>590</v>
      </c>
      <c r="D284" s="107" t="s">
        <v>1285</v>
      </c>
      <c r="E284" s="107" t="s">
        <v>332</v>
      </c>
      <c r="F284" s="107">
        <v>3</v>
      </c>
      <c r="G284" s="107" t="s">
        <v>900</v>
      </c>
      <c r="H284" s="107">
        <v>577611</v>
      </c>
    </row>
    <row r="285" spans="1:8" ht="13.5">
      <c r="A285" s="107">
        <v>576799</v>
      </c>
      <c r="B285" s="107" t="s">
        <v>70</v>
      </c>
      <c r="C285" s="107" t="s">
        <v>1022</v>
      </c>
      <c r="D285" s="107" t="s">
        <v>71</v>
      </c>
      <c r="E285" s="107" t="s">
        <v>683</v>
      </c>
      <c r="F285" s="107">
        <v>3</v>
      </c>
      <c r="G285" s="107" t="s">
        <v>167</v>
      </c>
      <c r="H285" s="107">
        <v>576799</v>
      </c>
    </row>
    <row r="286" spans="1:8" ht="13.5">
      <c r="A286" s="107">
        <v>340321</v>
      </c>
      <c r="B286" s="107" t="s">
        <v>1702</v>
      </c>
      <c r="C286" s="107" t="s">
        <v>1703</v>
      </c>
      <c r="D286" s="107" t="s">
        <v>1704</v>
      </c>
      <c r="E286" s="107" t="s">
        <v>67</v>
      </c>
      <c r="F286" s="107">
        <v>3</v>
      </c>
      <c r="G286" s="107" t="s">
        <v>831</v>
      </c>
      <c r="H286" s="107">
        <v>340321</v>
      </c>
    </row>
    <row r="287" spans="1:8" ht="13.5">
      <c r="A287" s="107">
        <v>577666</v>
      </c>
      <c r="B287" s="107" t="s">
        <v>525</v>
      </c>
      <c r="C287" s="107" t="s">
        <v>1286</v>
      </c>
      <c r="D287" s="107" t="s">
        <v>526</v>
      </c>
      <c r="E287" s="107" t="s">
        <v>168</v>
      </c>
      <c r="F287" s="107">
        <v>3</v>
      </c>
      <c r="G287" s="107" t="s">
        <v>345</v>
      </c>
      <c r="H287" s="107">
        <v>577666</v>
      </c>
    </row>
    <row r="288" spans="1:8" ht="13.5">
      <c r="A288" s="107">
        <v>576946</v>
      </c>
      <c r="B288" s="107" t="s">
        <v>281</v>
      </c>
      <c r="C288" s="107" t="s">
        <v>744</v>
      </c>
      <c r="D288" s="107" t="s">
        <v>282</v>
      </c>
      <c r="E288" s="107" t="s">
        <v>344</v>
      </c>
      <c r="F288" s="107">
        <v>3</v>
      </c>
      <c r="G288" s="107" t="s">
        <v>278</v>
      </c>
      <c r="H288" s="107">
        <v>576946</v>
      </c>
    </row>
    <row r="289" spans="1:8" ht="13.5">
      <c r="A289" s="107">
        <v>577186</v>
      </c>
      <c r="B289" s="107" t="s">
        <v>1287</v>
      </c>
      <c r="C289" s="107" t="s">
        <v>1288</v>
      </c>
      <c r="D289" s="107" t="s">
        <v>1289</v>
      </c>
      <c r="E289" s="107" t="s">
        <v>59</v>
      </c>
      <c r="F289" s="107">
        <v>3</v>
      </c>
      <c r="G289" s="107" t="s">
        <v>708</v>
      </c>
      <c r="H289" s="107">
        <v>577186</v>
      </c>
    </row>
    <row r="290" spans="1:8" ht="13.5">
      <c r="A290" s="107">
        <v>24263</v>
      </c>
      <c r="B290" s="107" t="s">
        <v>741</v>
      </c>
      <c r="C290" s="107" t="s">
        <v>510</v>
      </c>
      <c r="D290" s="107" t="s">
        <v>742</v>
      </c>
      <c r="E290" s="107" t="s">
        <v>385</v>
      </c>
      <c r="F290" s="107">
        <v>3</v>
      </c>
      <c r="G290" s="107" t="s">
        <v>271</v>
      </c>
      <c r="H290" s="107">
        <v>24263</v>
      </c>
    </row>
    <row r="291" spans="1:8" ht="13.5">
      <c r="A291" s="107">
        <v>780684</v>
      </c>
      <c r="B291" s="107" t="s">
        <v>1705</v>
      </c>
      <c r="C291" s="107" t="s">
        <v>1706</v>
      </c>
      <c r="D291" s="107" t="s">
        <v>1707</v>
      </c>
      <c r="E291" s="107" t="s">
        <v>76</v>
      </c>
      <c r="F291" s="107">
        <v>3</v>
      </c>
      <c r="G291" s="107" t="s">
        <v>898</v>
      </c>
      <c r="H291" s="107">
        <v>780684</v>
      </c>
    </row>
    <row r="292" spans="1:8" ht="13.5">
      <c r="A292" s="107">
        <v>585424</v>
      </c>
      <c r="B292" s="107" t="s">
        <v>43</v>
      </c>
      <c r="C292" s="107" t="s">
        <v>1290</v>
      </c>
      <c r="D292" s="107" t="s">
        <v>44</v>
      </c>
      <c r="E292" s="107" t="s">
        <v>1291</v>
      </c>
      <c r="F292" s="107">
        <v>3</v>
      </c>
      <c r="G292" s="107" t="s">
        <v>220</v>
      </c>
      <c r="H292" s="107">
        <v>585424</v>
      </c>
    </row>
    <row r="293" spans="1:8" ht="13.5">
      <c r="A293" s="107">
        <v>338160</v>
      </c>
      <c r="B293" s="107" t="s">
        <v>119</v>
      </c>
      <c r="C293" s="107" t="s">
        <v>1292</v>
      </c>
      <c r="D293" s="107" t="s">
        <v>120</v>
      </c>
      <c r="E293" s="107" t="s">
        <v>64</v>
      </c>
      <c r="F293" s="107">
        <v>3</v>
      </c>
      <c r="G293" s="107" t="s">
        <v>345</v>
      </c>
      <c r="H293" s="107">
        <v>338160</v>
      </c>
    </row>
    <row r="294" spans="1:8" ht="13.5">
      <c r="A294" s="107">
        <v>576963</v>
      </c>
      <c r="B294" s="107" t="s">
        <v>1293</v>
      </c>
      <c r="C294" s="107" t="s">
        <v>1221</v>
      </c>
      <c r="D294" s="107" t="s">
        <v>1294</v>
      </c>
      <c r="E294" s="107" t="s">
        <v>418</v>
      </c>
      <c r="F294" s="107">
        <v>3</v>
      </c>
      <c r="G294" s="107" t="s">
        <v>278</v>
      </c>
      <c r="H294" s="107">
        <v>576963</v>
      </c>
    </row>
    <row r="295" spans="1:8" ht="13.5">
      <c r="A295" s="107">
        <v>397649</v>
      </c>
      <c r="B295" s="107" t="s">
        <v>1295</v>
      </c>
      <c r="C295" s="107" t="s">
        <v>553</v>
      </c>
      <c r="D295" s="107" t="s">
        <v>1296</v>
      </c>
      <c r="E295" s="107" t="s">
        <v>64</v>
      </c>
      <c r="F295" s="107">
        <v>3</v>
      </c>
      <c r="G295" s="107" t="s">
        <v>286</v>
      </c>
      <c r="H295" s="107">
        <v>397649</v>
      </c>
    </row>
    <row r="296" spans="1:8" ht="13.5">
      <c r="A296" s="107">
        <v>576808</v>
      </c>
      <c r="B296" s="107" t="s">
        <v>1297</v>
      </c>
      <c r="C296" s="107" t="s">
        <v>1298</v>
      </c>
      <c r="D296" s="107" t="s">
        <v>1299</v>
      </c>
      <c r="E296" s="107" t="s">
        <v>1298</v>
      </c>
      <c r="F296" s="107">
        <v>3</v>
      </c>
      <c r="G296" s="107" t="s">
        <v>167</v>
      </c>
      <c r="H296" s="107">
        <v>576808</v>
      </c>
    </row>
    <row r="297" spans="1:8" ht="13.5">
      <c r="A297" s="107">
        <v>24264</v>
      </c>
      <c r="B297" s="107" t="s">
        <v>316</v>
      </c>
      <c r="C297" s="107" t="s">
        <v>432</v>
      </c>
      <c r="D297" s="107" t="s">
        <v>317</v>
      </c>
      <c r="E297" s="107" t="s">
        <v>339</v>
      </c>
      <c r="F297" s="107">
        <v>3</v>
      </c>
      <c r="G297" s="107" t="s">
        <v>825</v>
      </c>
      <c r="H297" s="107">
        <v>24264</v>
      </c>
    </row>
    <row r="298" spans="1:8" ht="13.5">
      <c r="A298" s="107">
        <v>576950</v>
      </c>
      <c r="B298" s="107" t="s">
        <v>70</v>
      </c>
      <c r="C298" s="107" t="s">
        <v>1300</v>
      </c>
      <c r="D298" s="107" t="s">
        <v>71</v>
      </c>
      <c r="E298" s="107" t="s">
        <v>650</v>
      </c>
      <c r="F298" s="107">
        <v>3</v>
      </c>
      <c r="G298" s="107" t="s">
        <v>278</v>
      </c>
      <c r="H298" s="107">
        <v>576950</v>
      </c>
    </row>
    <row r="299" spans="1:8" ht="13.5">
      <c r="A299" s="107">
        <v>518465</v>
      </c>
      <c r="B299" s="107" t="s">
        <v>65</v>
      </c>
      <c r="C299" s="107" t="s">
        <v>1301</v>
      </c>
      <c r="D299" s="107" t="s">
        <v>66</v>
      </c>
      <c r="E299" s="107" t="s">
        <v>732</v>
      </c>
      <c r="F299" s="107">
        <v>3</v>
      </c>
      <c r="G299" s="107" t="s">
        <v>284</v>
      </c>
      <c r="H299" s="107">
        <v>518465</v>
      </c>
    </row>
    <row r="300" spans="1:8" ht="13.5">
      <c r="A300" s="107">
        <v>576888</v>
      </c>
      <c r="B300" s="107" t="s">
        <v>93</v>
      </c>
      <c r="C300" s="107" t="s">
        <v>1302</v>
      </c>
      <c r="D300" s="107" t="s">
        <v>94</v>
      </c>
      <c r="E300" s="107" t="s">
        <v>1103</v>
      </c>
      <c r="F300" s="107">
        <v>3</v>
      </c>
      <c r="G300" s="107" t="s">
        <v>357</v>
      </c>
      <c r="H300" s="107">
        <v>576888</v>
      </c>
    </row>
    <row r="301" spans="1:8" ht="13.5">
      <c r="A301" s="107">
        <v>585436</v>
      </c>
      <c r="B301" s="107" t="s">
        <v>108</v>
      </c>
      <c r="C301" s="107" t="s">
        <v>1303</v>
      </c>
      <c r="D301" s="107" t="s">
        <v>109</v>
      </c>
      <c r="E301" s="107" t="s">
        <v>323</v>
      </c>
      <c r="F301" s="107">
        <v>3</v>
      </c>
      <c r="G301" s="107" t="s">
        <v>220</v>
      </c>
      <c r="H301" s="107">
        <v>585436</v>
      </c>
    </row>
    <row r="302" spans="1:8" ht="13.5">
      <c r="A302" s="107">
        <v>568179</v>
      </c>
      <c r="B302" s="107" t="s">
        <v>612</v>
      </c>
      <c r="C302" s="107" t="s">
        <v>1304</v>
      </c>
      <c r="D302" s="107" t="s">
        <v>613</v>
      </c>
      <c r="E302" s="107" t="s">
        <v>194</v>
      </c>
      <c r="F302" s="107">
        <v>3</v>
      </c>
      <c r="G302" s="107" t="s">
        <v>726</v>
      </c>
      <c r="H302" s="107">
        <v>568179</v>
      </c>
    </row>
    <row r="303" spans="1:8" ht="13.5">
      <c r="A303" s="107">
        <v>576798</v>
      </c>
      <c r="B303" s="107" t="s">
        <v>1305</v>
      </c>
      <c r="C303" s="107" t="s">
        <v>591</v>
      </c>
      <c r="D303" s="107" t="s">
        <v>1306</v>
      </c>
      <c r="E303" s="107" t="s">
        <v>592</v>
      </c>
      <c r="F303" s="107">
        <v>3</v>
      </c>
      <c r="G303" s="107" t="s">
        <v>167</v>
      </c>
      <c r="H303" s="107">
        <v>576798</v>
      </c>
    </row>
    <row r="304" spans="1:8" ht="13.5">
      <c r="A304" s="107">
        <v>577156</v>
      </c>
      <c r="B304" s="107" t="s">
        <v>1307</v>
      </c>
      <c r="C304" s="107" t="s">
        <v>1308</v>
      </c>
      <c r="D304" s="107" t="s">
        <v>1309</v>
      </c>
      <c r="E304" s="107" t="s">
        <v>332</v>
      </c>
      <c r="F304" s="107">
        <v>3</v>
      </c>
      <c r="G304" s="107" t="s">
        <v>440</v>
      </c>
      <c r="H304" s="107">
        <v>577156</v>
      </c>
    </row>
    <row r="305" spans="1:8" ht="13.5">
      <c r="A305" s="107">
        <v>799564</v>
      </c>
      <c r="B305" s="107" t="s">
        <v>212</v>
      </c>
      <c r="C305" s="107" t="s">
        <v>1708</v>
      </c>
      <c r="D305" s="107" t="s">
        <v>213</v>
      </c>
      <c r="E305" s="107" t="s">
        <v>245</v>
      </c>
      <c r="F305" s="107">
        <v>3</v>
      </c>
      <c r="G305" s="107" t="s">
        <v>1677</v>
      </c>
      <c r="H305" s="107">
        <v>799564</v>
      </c>
    </row>
    <row r="306" spans="1:8" ht="13.5">
      <c r="A306" s="107">
        <v>576937</v>
      </c>
      <c r="B306" s="107" t="s">
        <v>1066</v>
      </c>
      <c r="C306" s="107" t="s">
        <v>1310</v>
      </c>
      <c r="D306" s="107" t="s">
        <v>1068</v>
      </c>
      <c r="E306" s="107" t="s">
        <v>73</v>
      </c>
      <c r="F306" s="107">
        <v>3</v>
      </c>
      <c r="G306" s="107" t="s">
        <v>361</v>
      </c>
      <c r="H306" s="107">
        <v>576937</v>
      </c>
    </row>
    <row r="307" spans="1:8" ht="13.5">
      <c r="A307" s="107">
        <v>577566</v>
      </c>
      <c r="B307" s="107" t="s">
        <v>1311</v>
      </c>
      <c r="C307" s="107" t="s">
        <v>792</v>
      </c>
      <c r="D307" s="107" t="s">
        <v>1312</v>
      </c>
      <c r="E307" s="107" t="s">
        <v>61</v>
      </c>
      <c r="F307" s="107">
        <v>3</v>
      </c>
      <c r="G307" s="107" t="s">
        <v>257</v>
      </c>
      <c r="H307" s="107">
        <v>577566</v>
      </c>
    </row>
    <row r="308" spans="1:8" ht="13.5">
      <c r="A308" s="107">
        <v>576773</v>
      </c>
      <c r="B308" s="107" t="s">
        <v>839</v>
      </c>
      <c r="C308" s="107" t="s">
        <v>389</v>
      </c>
      <c r="D308" s="107" t="s">
        <v>840</v>
      </c>
      <c r="E308" s="107" t="s">
        <v>142</v>
      </c>
      <c r="F308" s="107">
        <v>3</v>
      </c>
      <c r="G308" s="107" t="s">
        <v>209</v>
      </c>
      <c r="H308" s="107">
        <v>576773</v>
      </c>
    </row>
    <row r="309" spans="1:8" ht="13.5">
      <c r="A309" s="107">
        <v>576877</v>
      </c>
      <c r="B309" s="107" t="s">
        <v>478</v>
      </c>
      <c r="C309" s="107" t="s">
        <v>1512</v>
      </c>
      <c r="D309" s="107" t="s">
        <v>479</v>
      </c>
      <c r="E309" s="107" t="s">
        <v>460</v>
      </c>
      <c r="F309" s="107">
        <v>3</v>
      </c>
      <c r="G309" s="107" t="s">
        <v>290</v>
      </c>
      <c r="H309" s="107">
        <v>576877</v>
      </c>
    </row>
    <row r="310" spans="1:8" ht="13.5">
      <c r="A310" s="107">
        <v>24266</v>
      </c>
      <c r="B310" s="107" t="s">
        <v>1313</v>
      </c>
      <c r="C310" s="107" t="s">
        <v>1314</v>
      </c>
      <c r="D310" s="107" t="s">
        <v>1315</v>
      </c>
      <c r="E310" s="107" t="s">
        <v>1316</v>
      </c>
      <c r="F310" s="107">
        <v>3</v>
      </c>
      <c r="G310" s="107" t="s">
        <v>257</v>
      </c>
      <c r="H310" s="107">
        <v>24266</v>
      </c>
    </row>
    <row r="311" spans="1:8" ht="13.5">
      <c r="A311" s="107">
        <v>340313</v>
      </c>
      <c r="B311" s="107" t="s">
        <v>65</v>
      </c>
      <c r="C311" s="107" t="s">
        <v>1317</v>
      </c>
      <c r="D311" s="107" t="s">
        <v>66</v>
      </c>
      <c r="E311" s="107" t="s">
        <v>431</v>
      </c>
      <c r="F311" s="107">
        <v>3</v>
      </c>
      <c r="G311" s="107" t="s">
        <v>271</v>
      </c>
      <c r="H311" s="107">
        <v>340313</v>
      </c>
    </row>
    <row r="312" spans="1:8" ht="13.5">
      <c r="A312" s="107">
        <v>580420</v>
      </c>
      <c r="B312" s="107" t="s">
        <v>1319</v>
      </c>
      <c r="C312" s="107" t="s">
        <v>157</v>
      </c>
      <c r="D312" s="107" t="s">
        <v>1320</v>
      </c>
      <c r="E312" s="107" t="s">
        <v>158</v>
      </c>
      <c r="F312" s="107">
        <v>3</v>
      </c>
      <c r="G312" s="107" t="s">
        <v>743</v>
      </c>
      <c r="H312" s="107">
        <v>580420</v>
      </c>
    </row>
    <row r="313" spans="1:8" ht="13.5">
      <c r="A313" s="107">
        <v>780785</v>
      </c>
      <c r="B313" s="107" t="s">
        <v>135</v>
      </c>
      <c r="C313" s="107" t="s">
        <v>1709</v>
      </c>
      <c r="D313" s="107" t="s">
        <v>136</v>
      </c>
      <c r="E313" s="107" t="s">
        <v>1203</v>
      </c>
      <c r="F313" s="107">
        <v>3</v>
      </c>
      <c r="G313" s="107" t="s">
        <v>1634</v>
      </c>
      <c r="H313" s="107">
        <v>780785</v>
      </c>
    </row>
    <row r="314" spans="1:8" ht="13.5">
      <c r="A314" s="107">
        <v>518494</v>
      </c>
      <c r="B314" s="107" t="s">
        <v>251</v>
      </c>
      <c r="C314" s="107" t="s">
        <v>557</v>
      </c>
      <c r="D314" s="107" t="s">
        <v>252</v>
      </c>
      <c r="E314" s="107" t="s">
        <v>250</v>
      </c>
      <c r="F314" s="107">
        <v>3</v>
      </c>
      <c r="G314" s="107" t="s">
        <v>249</v>
      </c>
      <c r="H314" s="107">
        <v>518494</v>
      </c>
    </row>
    <row r="315" spans="1:8" ht="13.5">
      <c r="A315" s="107">
        <v>580297</v>
      </c>
      <c r="B315" s="107" t="s">
        <v>99</v>
      </c>
      <c r="C315" s="107" t="s">
        <v>1321</v>
      </c>
      <c r="D315" s="107" t="s">
        <v>100</v>
      </c>
      <c r="E315" s="107" t="s">
        <v>712</v>
      </c>
      <c r="F315" s="107">
        <v>3</v>
      </c>
      <c r="G315" s="107" t="s">
        <v>1634</v>
      </c>
      <c r="H315" s="107">
        <v>580297</v>
      </c>
    </row>
    <row r="316" spans="1:8" ht="13.5">
      <c r="A316" s="107">
        <v>580416</v>
      </c>
      <c r="B316" s="107" t="s">
        <v>359</v>
      </c>
      <c r="C316" s="107" t="s">
        <v>1322</v>
      </c>
      <c r="D316" s="107" t="s">
        <v>360</v>
      </c>
      <c r="E316" s="107" t="s">
        <v>181</v>
      </c>
      <c r="F316" s="107">
        <v>3</v>
      </c>
      <c r="G316" s="107" t="s">
        <v>743</v>
      </c>
      <c r="H316" s="107">
        <v>580416</v>
      </c>
    </row>
    <row r="317" spans="1:8" ht="13.5">
      <c r="A317" s="107">
        <v>576874</v>
      </c>
      <c r="B317" s="107" t="s">
        <v>77</v>
      </c>
      <c r="C317" s="107" t="s">
        <v>1323</v>
      </c>
      <c r="D317" s="107" t="s">
        <v>78</v>
      </c>
      <c r="E317" s="107" t="s">
        <v>1324</v>
      </c>
      <c r="F317" s="107">
        <v>3</v>
      </c>
      <c r="G317" s="107" t="s">
        <v>286</v>
      </c>
      <c r="H317" s="107">
        <v>576874</v>
      </c>
    </row>
    <row r="318" spans="1:8" ht="13.5">
      <c r="A318" s="107">
        <v>585437</v>
      </c>
      <c r="B318" s="107" t="s">
        <v>111</v>
      </c>
      <c r="C318" s="107" t="s">
        <v>1325</v>
      </c>
      <c r="D318" s="107" t="s">
        <v>112</v>
      </c>
      <c r="E318" s="107" t="s">
        <v>323</v>
      </c>
      <c r="F318" s="107">
        <v>3</v>
      </c>
      <c r="G318" s="107" t="s">
        <v>220</v>
      </c>
      <c r="H318" s="107">
        <v>585437</v>
      </c>
    </row>
    <row r="319" spans="1:8" ht="13.5">
      <c r="A319" s="107">
        <v>576841</v>
      </c>
      <c r="B319" s="107" t="s">
        <v>803</v>
      </c>
      <c r="C319" s="107" t="s">
        <v>437</v>
      </c>
      <c r="D319" s="107" t="s">
        <v>804</v>
      </c>
      <c r="E319" s="107" t="s">
        <v>175</v>
      </c>
      <c r="F319" s="107">
        <v>3</v>
      </c>
      <c r="G319" s="107" t="s">
        <v>414</v>
      </c>
      <c r="H319" s="107">
        <v>576841</v>
      </c>
    </row>
    <row r="320" spans="1:8" ht="13.5">
      <c r="A320" s="107">
        <v>24267</v>
      </c>
      <c r="B320" s="107" t="s">
        <v>47</v>
      </c>
      <c r="C320" s="107" t="s">
        <v>583</v>
      </c>
      <c r="D320" s="107" t="s">
        <v>48</v>
      </c>
      <c r="E320" s="107" t="s">
        <v>309</v>
      </c>
      <c r="F320" s="107">
        <v>3</v>
      </c>
      <c r="G320" s="107" t="s">
        <v>81</v>
      </c>
      <c r="H320" s="107">
        <v>24267</v>
      </c>
    </row>
    <row r="321" spans="1:8" ht="13.5">
      <c r="A321" s="107">
        <v>576953</v>
      </c>
      <c r="B321" s="107" t="s">
        <v>1066</v>
      </c>
      <c r="C321" s="107" t="s">
        <v>1326</v>
      </c>
      <c r="D321" s="107" t="s">
        <v>1068</v>
      </c>
      <c r="E321" s="107" t="s">
        <v>1327</v>
      </c>
      <c r="F321" s="107">
        <v>3</v>
      </c>
      <c r="G321" s="107" t="s">
        <v>278</v>
      </c>
      <c r="H321" s="107">
        <v>576953</v>
      </c>
    </row>
    <row r="322" spans="1:8" ht="13.5">
      <c r="A322" s="107">
        <v>518466</v>
      </c>
      <c r="B322" s="107" t="s">
        <v>1328</v>
      </c>
      <c r="C322" s="107" t="s">
        <v>1329</v>
      </c>
      <c r="D322" s="107" t="s">
        <v>1330</v>
      </c>
      <c r="E322" s="107" t="s">
        <v>431</v>
      </c>
      <c r="F322" s="107">
        <v>3</v>
      </c>
      <c r="G322" s="107" t="s">
        <v>284</v>
      </c>
      <c r="H322" s="107">
        <v>518466</v>
      </c>
    </row>
    <row r="323" spans="1:8" ht="13.5">
      <c r="A323" s="107">
        <v>576833</v>
      </c>
      <c r="B323" s="107" t="s">
        <v>643</v>
      </c>
      <c r="C323" s="107" t="s">
        <v>1331</v>
      </c>
      <c r="D323" s="107" t="s">
        <v>644</v>
      </c>
      <c r="E323" s="107" t="s">
        <v>456</v>
      </c>
      <c r="F323" s="107">
        <v>3</v>
      </c>
      <c r="G323" s="107" t="s">
        <v>193</v>
      </c>
      <c r="H323" s="107">
        <v>576833</v>
      </c>
    </row>
    <row r="324" spans="1:8" ht="13.5">
      <c r="A324" s="107">
        <v>576895</v>
      </c>
      <c r="B324" s="107" t="s">
        <v>200</v>
      </c>
      <c r="C324" s="107" t="s">
        <v>1332</v>
      </c>
      <c r="D324" s="107" t="s">
        <v>201</v>
      </c>
      <c r="E324" s="107" t="s">
        <v>296</v>
      </c>
      <c r="F324" s="107">
        <v>3</v>
      </c>
      <c r="G324" s="107" t="s">
        <v>357</v>
      </c>
      <c r="H324" s="107">
        <v>576895</v>
      </c>
    </row>
    <row r="325" spans="1:8" ht="13.5">
      <c r="A325" s="107">
        <v>576928</v>
      </c>
      <c r="B325" s="107" t="s">
        <v>527</v>
      </c>
      <c r="C325" s="107" t="s">
        <v>1333</v>
      </c>
      <c r="D325" s="107" t="s">
        <v>528</v>
      </c>
      <c r="E325" s="107" t="s">
        <v>145</v>
      </c>
      <c r="F325" s="107">
        <v>3</v>
      </c>
      <c r="G325" s="107" t="s">
        <v>271</v>
      </c>
      <c r="H325" s="107">
        <v>576928</v>
      </c>
    </row>
    <row r="326" spans="1:8" ht="13.5">
      <c r="A326" s="107">
        <v>576944</v>
      </c>
      <c r="B326" s="107" t="s">
        <v>138</v>
      </c>
      <c r="C326" s="107" t="s">
        <v>1334</v>
      </c>
      <c r="D326" s="107" t="s">
        <v>139</v>
      </c>
      <c r="E326" s="107" t="s">
        <v>140</v>
      </c>
      <c r="F326" s="107">
        <v>3</v>
      </c>
      <c r="G326" s="107" t="s">
        <v>278</v>
      </c>
      <c r="H326" s="107">
        <v>576944</v>
      </c>
    </row>
    <row r="327" spans="1:8" ht="13.5">
      <c r="A327" s="107">
        <v>24268</v>
      </c>
      <c r="B327" s="107" t="s">
        <v>230</v>
      </c>
      <c r="C327" s="107" t="s">
        <v>1335</v>
      </c>
      <c r="D327" s="107" t="s">
        <v>231</v>
      </c>
      <c r="E327" s="107" t="s">
        <v>95</v>
      </c>
      <c r="F327" s="107">
        <v>3</v>
      </c>
      <c r="G327" s="107" t="s">
        <v>271</v>
      </c>
      <c r="H327" s="107">
        <v>24268</v>
      </c>
    </row>
    <row r="328" spans="1:8" ht="13.5">
      <c r="A328" s="107">
        <v>799544</v>
      </c>
      <c r="B328" s="107" t="s">
        <v>1336</v>
      </c>
      <c r="C328" s="107" t="s">
        <v>1337</v>
      </c>
      <c r="D328" s="107" t="s">
        <v>1338</v>
      </c>
      <c r="E328" s="107" t="s">
        <v>1339</v>
      </c>
      <c r="F328" s="107">
        <v>3</v>
      </c>
      <c r="G328" s="107" t="s">
        <v>888</v>
      </c>
      <c r="H328" s="107">
        <v>799544</v>
      </c>
    </row>
    <row r="329" spans="1:8" ht="13.5">
      <c r="A329" s="107">
        <v>799565</v>
      </c>
      <c r="B329" s="107" t="s">
        <v>1710</v>
      </c>
      <c r="C329" s="107" t="s">
        <v>1711</v>
      </c>
      <c r="D329" s="107" t="s">
        <v>508</v>
      </c>
      <c r="E329" s="107" t="s">
        <v>851</v>
      </c>
      <c r="F329" s="107">
        <v>3</v>
      </c>
      <c r="G329" s="107" t="s">
        <v>1677</v>
      </c>
      <c r="H329" s="107">
        <v>799565</v>
      </c>
    </row>
    <row r="330" spans="1:8" ht="13.5">
      <c r="A330" s="107">
        <v>24271</v>
      </c>
      <c r="B330" s="107" t="s">
        <v>865</v>
      </c>
      <c r="C330" s="107" t="s">
        <v>1340</v>
      </c>
      <c r="D330" s="107" t="s">
        <v>866</v>
      </c>
      <c r="E330" s="107" t="s">
        <v>577</v>
      </c>
      <c r="F330" s="107">
        <v>3</v>
      </c>
      <c r="G330" s="107" t="s">
        <v>284</v>
      </c>
      <c r="H330" s="107">
        <v>24271</v>
      </c>
    </row>
    <row r="331" spans="1:8" ht="13.5">
      <c r="A331" s="107">
        <v>799544</v>
      </c>
      <c r="B331" s="107" t="s">
        <v>111</v>
      </c>
      <c r="C331" s="107" t="s">
        <v>1652</v>
      </c>
      <c r="D331" s="107" t="s">
        <v>112</v>
      </c>
      <c r="E331" s="107" t="s">
        <v>184</v>
      </c>
      <c r="F331" s="107">
        <v>3</v>
      </c>
      <c r="G331" s="107" t="s">
        <v>888</v>
      </c>
      <c r="H331" s="107">
        <v>799544</v>
      </c>
    </row>
    <row r="332" spans="1:8" ht="13.5">
      <c r="A332" s="107">
        <v>24272</v>
      </c>
      <c r="B332" s="107" t="s">
        <v>116</v>
      </c>
      <c r="C332" s="107" t="s">
        <v>1341</v>
      </c>
      <c r="D332" s="107" t="s">
        <v>91</v>
      </c>
      <c r="E332" s="107" t="s">
        <v>807</v>
      </c>
      <c r="F332" s="107">
        <v>3</v>
      </c>
      <c r="G332" s="107" t="s">
        <v>220</v>
      </c>
      <c r="H332" s="107">
        <v>24272</v>
      </c>
    </row>
    <row r="333" spans="1:8" ht="13.5">
      <c r="A333" s="107">
        <v>577569</v>
      </c>
      <c r="B333" s="107" t="s">
        <v>1196</v>
      </c>
      <c r="C333" s="107" t="s">
        <v>1342</v>
      </c>
      <c r="D333" s="107" t="s">
        <v>1198</v>
      </c>
      <c r="E333" s="107" t="s">
        <v>264</v>
      </c>
      <c r="F333" s="107">
        <v>3</v>
      </c>
      <c r="G333" s="107" t="s">
        <v>257</v>
      </c>
      <c r="H333" s="107">
        <v>577569</v>
      </c>
    </row>
    <row r="334" spans="1:8" ht="13.5">
      <c r="A334" s="107">
        <v>518495</v>
      </c>
      <c r="B334" s="107" t="s">
        <v>297</v>
      </c>
      <c r="C334" s="107" t="s">
        <v>1343</v>
      </c>
      <c r="D334" s="107" t="s">
        <v>298</v>
      </c>
      <c r="E334" s="107" t="s">
        <v>72</v>
      </c>
      <c r="F334" s="107">
        <v>3</v>
      </c>
      <c r="G334" s="107" t="s">
        <v>249</v>
      </c>
      <c r="H334" s="107">
        <v>518495</v>
      </c>
    </row>
    <row r="335" spans="1:8" ht="13.5">
      <c r="A335" s="107">
        <v>577177</v>
      </c>
      <c r="B335" s="107" t="s">
        <v>191</v>
      </c>
      <c r="C335" s="107" t="s">
        <v>1344</v>
      </c>
      <c r="D335" s="107" t="s">
        <v>192</v>
      </c>
      <c r="E335" s="107" t="s">
        <v>531</v>
      </c>
      <c r="F335" s="107">
        <v>3</v>
      </c>
      <c r="G335" s="107" t="s">
        <v>869</v>
      </c>
      <c r="H335" s="107">
        <v>577177</v>
      </c>
    </row>
    <row r="336" spans="1:8" ht="13.5">
      <c r="A336" s="107">
        <v>576788</v>
      </c>
      <c r="B336" s="107" t="s">
        <v>1345</v>
      </c>
      <c r="C336" s="107" t="s">
        <v>1346</v>
      </c>
      <c r="D336" s="107" t="s">
        <v>1347</v>
      </c>
      <c r="E336" s="107" t="s">
        <v>1348</v>
      </c>
      <c r="F336" s="107">
        <v>3</v>
      </c>
      <c r="G336" s="107" t="s">
        <v>81</v>
      </c>
      <c r="H336" s="107">
        <v>576788</v>
      </c>
    </row>
    <row r="337" spans="1:8" ht="13.5">
      <c r="A337" s="107">
        <v>580418</v>
      </c>
      <c r="B337" s="107" t="s">
        <v>689</v>
      </c>
      <c r="C337" s="107" t="s">
        <v>1350</v>
      </c>
      <c r="D337" s="107" t="s">
        <v>690</v>
      </c>
      <c r="E337" s="107" t="s">
        <v>1351</v>
      </c>
      <c r="F337" s="107">
        <v>3</v>
      </c>
      <c r="G337" s="107" t="s">
        <v>743</v>
      </c>
      <c r="H337" s="107">
        <v>580418</v>
      </c>
    </row>
    <row r="338" spans="1:8" ht="13.5">
      <c r="A338" s="107">
        <v>576929</v>
      </c>
      <c r="B338" s="107" t="s">
        <v>1352</v>
      </c>
      <c r="C338" s="107" t="s">
        <v>311</v>
      </c>
      <c r="D338" s="107" t="s">
        <v>1353</v>
      </c>
      <c r="E338" s="107" t="s">
        <v>95</v>
      </c>
      <c r="F338" s="107">
        <v>3</v>
      </c>
      <c r="G338" s="107" t="s">
        <v>271</v>
      </c>
      <c r="H338" s="107">
        <v>576929</v>
      </c>
    </row>
    <row r="339" spans="1:8" ht="13.5">
      <c r="A339" s="107">
        <v>577200</v>
      </c>
      <c r="B339" s="107" t="s">
        <v>1354</v>
      </c>
      <c r="C339" s="107" t="s">
        <v>1355</v>
      </c>
      <c r="D339" s="107" t="s">
        <v>1356</v>
      </c>
      <c r="E339" s="107" t="s">
        <v>64</v>
      </c>
      <c r="F339" s="107">
        <v>3</v>
      </c>
      <c r="G339" s="107" t="s">
        <v>825</v>
      </c>
      <c r="H339" s="107">
        <v>577200</v>
      </c>
    </row>
    <row r="340" spans="1:8" ht="13.5">
      <c r="A340" s="107">
        <v>577181</v>
      </c>
      <c r="B340" s="107" t="s">
        <v>1357</v>
      </c>
      <c r="C340" s="107" t="s">
        <v>1358</v>
      </c>
      <c r="D340" s="107" t="s">
        <v>1359</v>
      </c>
      <c r="E340" s="107" t="s">
        <v>404</v>
      </c>
      <c r="F340" s="107">
        <v>3</v>
      </c>
      <c r="G340" s="107" t="s">
        <v>708</v>
      </c>
      <c r="H340" s="107">
        <v>577181</v>
      </c>
    </row>
    <row r="341" spans="1:8" ht="13.5">
      <c r="A341" s="107">
        <v>24274</v>
      </c>
      <c r="B341" s="107" t="s">
        <v>1313</v>
      </c>
      <c r="C341" s="107" t="s">
        <v>1360</v>
      </c>
      <c r="D341" s="107" t="s">
        <v>1315</v>
      </c>
      <c r="E341" s="107" t="s">
        <v>260</v>
      </c>
      <c r="F341" s="107">
        <v>3</v>
      </c>
      <c r="G341" s="107" t="s">
        <v>345</v>
      </c>
      <c r="H341" s="107">
        <v>24274</v>
      </c>
    </row>
    <row r="342" spans="1:8" ht="13.5">
      <c r="A342" s="107">
        <v>576933</v>
      </c>
      <c r="B342" s="107" t="s">
        <v>119</v>
      </c>
      <c r="C342" s="107" t="s">
        <v>1361</v>
      </c>
      <c r="D342" s="107" t="s">
        <v>120</v>
      </c>
      <c r="E342" s="107" t="s">
        <v>594</v>
      </c>
      <c r="F342" s="107">
        <v>3</v>
      </c>
      <c r="G342" s="107" t="s">
        <v>361</v>
      </c>
      <c r="H342" s="107">
        <v>576933</v>
      </c>
    </row>
    <row r="343" spans="1:8" ht="13.5">
      <c r="A343" s="107">
        <v>24275</v>
      </c>
      <c r="B343" s="107" t="s">
        <v>330</v>
      </c>
      <c r="C343" s="107" t="s">
        <v>1362</v>
      </c>
      <c r="D343" s="107" t="s">
        <v>331</v>
      </c>
      <c r="E343" s="107" t="s">
        <v>336</v>
      </c>
      <c r="F343" s="107">
        <v>3</v>
      </c>
      <c r="G343" s="107" t="s">
        <v>81</v>
      </c>
      <c r="H343" s="107">
        <v>24275</v>
      </c>
    </row>
    <row r="344" spans="1:8" ht="13.5">
      <c r="A344" s="107">
        <v>24276</v>
      </c>
      <c r="B344" s="107" t="s">
        <v>1363</v>
      </c>
      <c r="C344" s="107" t="s">
        <v>410</v>
      </c>
      <c r="D344" s="107" t="s">
        <v>1364</v>
      </c>
      <c r="E344" s="107" t="s">
        <v>217</v>
      </c>
      <c r="F344" s="107">
        <v>3</v>
      </c>
      <c r="G344" s="107" t="s">
        <v>284</v>
      </c>
      <c r="H344" s="107">
        <v>24276</v>
      </c>
    </row>
    <row r="345" spans="1:8" ht="13.5">
      <c r="A345" s="107">
        <v>576840</v>
      </c>
      <c r="B345" s="107" t="s">
        <v>1365</v>
      </c>
      <c r="C345" s="107" t="s">
        <v>1366</v>
      </c>
      <c r="D345" s="107" t="s">
        <v>1367</v>
      </c>
      <c r="E345" s="107" t="s">
        <v>186</v>
      </c>
      <c r="F345" s="107">
        <v>3</v>
      </c>
      <c r="G345" s="107" t="s">
        <v>1644</v>
      </c>
      <c r="H345" s="107">
        <v>576840</v>
      </c>
    </row>
    <row r="346" spans="1:8" ht="13.5">
      <c r="A346" s="107">
        <v>809488</v>
      </c>
      <c r="B346" s="107" t="s">
        <v>612</v>
      </c>
      <c r="C346" s="107" t="s">
        <v>1712</v>
      </c>
      <c r="D346" s="107" t="s">
        <v>613</v>
      </c>
      <c r="E346" s="107" t="s">
        <v>1713</v>
      </c>
      <c r="F346" s="107">
        <v>3</v>
      </c>
      <c r="G346" s="107" t="s">
        <v>1623</v>
      </c>
      <c r="H346" s="107">
        <v>809488</v>
      </c>
    </row>
    <row r="347" spans="1:8" ht="13.5">
      <c r="A347" s="107">
        <v>577168</v>
      </c>
      <c r="B347" s="107" t="s">
        <v>833</v>
      </c>
      <c r="C347" s="107" t="s">
        <v>1368</v>
      </c>
      <c r="D347" s="107" t="s">
        <v>834</v>
      </c>
      <c r="E347" s="107" t="s">
        <v>332</v>
      </c>
      <c r="F347" s="107">
        <v>3</v>
      </c>
      <c r="G347" s="107" t="s">
        <v>241</v>
      </c>
      <c r="H347" s="107">
        <v>577168</v>
      </c>
    </row>
    <row r="348" spans="1:8" ht="13.5">
      <c r="A348" s="107">
        <v>577662</v>
      </c>
      <c r="B348" s="107" t="s">
        <v>70</v>
      </c>
      <c r="C348" s="107" t="s">
        <v>691</v>
      </c>
      <c r="D348" s="107" t="s">
        <v>71</v>
      </c>
      <c r="E348" s="107" t="s">
        <v>692</v>
      </c>
      <c r="F348" s="107">
        <v>3</v>
      </c>
      <c r="G348" s="107" t="s">
        <v>345</v>
      </c>
      <c r="H348" s="107">
        <v>577662</v>
      </c>
    </row>
    <row r="349" spans="1:8" ht="13.5">
      <c r="A349" s="107">
        <v>580426</v>
      </c>
      <c r="B349" s="107" t="s">
        <v>741</v>
      </c>
      <c r="C349" s="107" t="s">
        <v>1369</v>
      </c>
      <c r="D349" s="107" t="s">
        <v>742</v>
      </c>
      <c r="E349" s="107" t="s">
        <v>186</v>
      </c>
      <c r="F349" s="107">
        <v>3</v>
      </c>
      <c r="G349" s="107" t="s">
        <v>743</v>
      </c>
      <c r="H349" s="107">
        <v>580426</v>
      </c>
    </row>
    <row r="350" spans="1:8" ht="13.5">
      <c r="A350" s="107">
        <v>599065</v>
      </c>
      <c r="B350" s="107" t="s">
        <v>827</v>
      </c>
      <c r="C350" s="107" t="s">
        <v>915</v>
      </c>
      <c r="D350" s="107" t="s">
        <v>828</v>
      </c>
      <c r="E350" s="107" t="s">
        <v>1714</v>
      </c>
      <c r="F350" s="107">
        <v>3</v>
      </c>
      <c r="G350" s="107" t="s">
        <v>831</v>
      </c>
      <c r="H350" s="107">
        <v>599065</v>
      </c>
    </row>
    <row r="351" spans="1:8" ht="13.5">
      <c r="A351" s="107">
        <v>576976</v>
      </c>
      <c r="B351" s="107" t="s">
        <v>237</v>
      </c>
      <c r="C351" s="107" t="s">
        <v>1370</v>
      </c>
      <c r="D351" s="107" t="s">
        <v>238</v>
      </c>
      <c r="E351" s="107" t="s">
        <v>73</v>
      </c>
      <c r="F351" s="107">
        <v>3</v>
      </c>
      <c r="G351" s="107" t="s">
        <v>362</v>
      </c>
      <c r="H351" s="107">
        <v>576976</v>
      </c>
    </row>
    <row r="352" spans="1:8" ht="13.5">
      <c r="A352" s="107">
        <v>585451</v>
      </c>
      <c r="B352" s="107" t="s">
        <v>1371</v>
      </c>
      <c r="C352" s="107" t="s">
        <v>718</v>
      </c>
      <c r="D352" s="107" t="s">
        <v>1372</v>
      </c>
      <c r="E352" s="107" t="s">
        <v>323</v>
      </c>
      <c r="F352" s="107">
        <v>3</v>
      </c>
      <c r="G352" s="107" t="s">
        <v>346</v>
      </c>
      <c r="H352" s="107">
        <v>585451</v>
      </c>
    </row>
    <row r="353" spans="1:8" ht="13.5">
      <c r="A353" s="107">
        <v>577201</v>
      </c>
      <c r="B353" s="107" t="s">
        <v>248</v>
      </c>
      <c r="C353" s="107" t="s">
        <v>1118</v>
      </c>
      <c r="D353" s="107" t="s">
        <v>247</v>
      </c>
      <c r="E353" s="107" t="s">
        <v>312</v>
      </c>
      <c r="F353" s="107">
        <v>3</v>
      </c>
      <c r="G353" s="107" t="s">
        <v>825</v>
      </c>
      <c r="H353" s="107">
        <v>577201</v>
      </c>
    </row>
    <row r="354" spans="1:8" ht="13.5">
      <c r="A354" s="107">
        <v>585459</v>
      </c>
      <c r="B354" s="107" t="s">
        <v>490</v>
      </c>
      <c r="C354" s="107" t="s">
        <v>1156</v>
      </c>
      <c r="D354" s="107" t="s">
        <v>491</v>
      </c>
      <c r="E354" s="107" t="s">
        <v>540</v>
      </c>
      <c r="F354" s="107">
        <v>3</v>
      </c>
      <c r="G354" s="107" t="s">
        <v>934</v>
      </c>
      <c r="H354" s="107">
        <v>585459</v>
      </c>
    </row>
    <row r="355" spans="1:8" ht="13.5">
      <c r="A355" s="107">
        <v>766030</v>
      </c>
      <c r="B355" s="107" t="s">
        <v>1715</v>
      </c>
      <c r="C355" s="107" t="s">
        <v>1716</v>
      </c>
      <c r="D355" s="107" t="s">
        <v>1717</v>
      </c>
      <c r="E355" s="107" t="s">
        <v>320</v>
      </c>
      <c r="F355" s="107">
        <v>3</v>
      </c>
      <c r="G355" s="107" t="s">
        <v>1644</v>
      </c>
      <c r="H355" s="107">
        <v>766030</v>
      </c>
    </row>
    <row r="356" spans="1:8" ht="13.5">
      <c r="A356" s="107">
        <v>24277</v>
      </c>
      <c r="B356" s="107" t="s">
        <v>143</v>
      </c>
      <c r="C356" s="107" t="s">
        <v>1373</v>
      </c>
      <c r="D356" s="107" t="s">
        <v>144</v>
      </c>
      <c r="E356" s="107" t="s">
        <v>775</v>
      </c>
      <c r="F356" s="107">
        <v>3</v>
      </c>
      <c r="G356" s="107" t="s">
        <v>284</v>
      </c>
      <c r="H356" s="107">
        <v>24277</v>
      </c>
    </row>
    <row r="357" spans="1:8" ht="13.5">
      <c r="A357" s="107">
        <v>24278</v>
      </c>
      <c r="B357" s="107" t="s">
        <v>678</v>
      </c>
      <c r="C357" s="107" t="s">
        <v>942</v>
      </c>
      <c r="D357" s="107" t="s">
        <v>679</v>
      </c>
      <c r="E357" s="107" t="s">
        <v>145</v>
      </c>
      <c r="F357" s="107">
        <v>3</v>
      </c>
      <c r="G357" s="107" t="s">
        <v>391</v>
      </c>
      <c r="H357" s="107">
        <v>24278</v>
      </c>
    </row>
    <row r="358" spans="1:8" ht="13.5">
      <c r="A358" s="107">
        <v>576838</v>
      </c>
      <c r="B358" s="107" t="s">
        <v>1374</v>
      </c>
      <c r="C358" s="107" t="s">
        <v>1375</v>
      </c>
      <c r="D358" s="107" t="s">
        <v>1376</v>
      </c>
      <c r="E358" s="107" t="s">
        <v>427</v>
      </c>
      <c r="F358" s="107">
        <v>3</v>
      </c>
      <c r="G358" s="107" t="s">
        <v>193</v>
      </c>
      <c r="H358" s="107">
        <v>576838</v>
      </c>
    </row>
    <row r="359" spans="1:8" ht="13.5">
      <c r="A359" s="107">
        <v>585433</v>
      </c>
      <c r="B359" s="107" t="s">
        <v>1377</v>
      </c>
      <c r="C359" s="107" t="s">
        <v>1378</v>
      </c>
      <c r="D359" s="107" t="s">
        <v>757</v>
      </c>
      <c r="E359" s="107" t="s">
        <v>63</v>
      </c>
      <c r="F359" s="107">
        <v>3</v>
      </c>
      <c r="G359" s="107" t="s">
        <v>220</v>
      </c>
      <c r="H359" s="107">
        <v>585433</v>
      </c>
    </row>
    <row r="360" spans="1:8" ht="13.5">
      <c r="A360" s="107">
        <v>761566</v>
      </c>
      <c r="B360" s="107" t="s">
        <v>1295</v>
      </c>
      <c r="C360" s="107" t="s">
        <v>1189</v>
      </c>
      <c r="D360" s="107" t="s">
        <v>1296</v>
      </c>
      <c r="E360" s="107" t="s">
        <v>419</v>
      </c>
      <c r="F360" s="107">
        <v>3</v>
      </c>
      <c r="G360" s="107" t="s">
        <v>1644</v>
      </c>
      <c r="H360" s="107">
        <v>761566</v>
      </c>
    </row>
    <row r="361" spans="1:8" ht="13.5">
      <c r="A361" s="107">
        <v>577166</v>
      </c>
      <c r="B361" s="107" t="s">
        <v>288</v>
      </c>
      <c r="C361" s="107" t="s">
        <v>101</v>
      </c>
      <c r="D361" s="107" t="s">
        <v>289</v>
      </c>
      <c r="E361" s="107" t="s">
        <v>45</v>
      </c>
      <c r="F361" s="107">
        <v>3</v>
      </c>
      <c r="G361" s="107" t="s">
        <v>440</v>
      </c>
      <c r="H361" s="107">
        <v>577166</v>
      </c>
    </row>
    <row r="362" spans="1:8" ht="13.5">
      <c r="A362" s="107">
        <v>577196</v>
      </c>
      <c r="B362" s="107" t="s">
        <v>43</v>
      </c>
      <c r="C362" s="107" t="s">
        <v>1379</v>
      </c>
      <c r="D362" s="107" t="s">
        <v>44</v>
      </c>
      <c r="E362" s="107" t="s">
        <v>416</v>
      </c>
      <c r="F362" s="107">
        <v>3</v>
      </c>
      <c r="G362" s="107" t="s">
        <v>825</v>
      </c>
      <c r="H362" s="107">
        <v>577196</v>
      </c>
    </row>
    <row r="363" spans="1:8" ht="13.5">
      <c r="A363" s="107">
        <v>799423</v>
      </c>
      <c r="B363" s="107" t="s">
        <v>1718</v>
      </c>
      <c r="C363" s="107" t="s">
        <v>1719</v>
      </c>
      <c r="D363" s="107" t="s">
        <v>1720</v>
      </c>
      <c r="E363" s="107" t="s">
        <v>42</v>
      </c>
      <c r="F363" s="107">
        <v>3</v>
      </c>
      <c r="G363" s="107" t="s">
        <v>898</v>
      </c>
      <c r="H363" s="107">
        <v>799423</v>
      </c>
    </row>
    <row r="364" spans="1:8" ht="13.5">
      <c r="A364" s="107">
        <v>577665</v>
      </c>
      <c r="B364" s="107" t="s">
        <v>641</v>
      </c>
      <c r="C364" s="107" t="s">
        <v>1380</v>
      </c>
      <c r="D364" s="107" t="s">
        <v>80</v>
      </c>
      <c r="E364" s="107" t="s">
        <v>388</v>
      </c>
      <c r="F364" s="107">
        <v>3</v>
      </c>
      <c r="G364" s="107" t="s">
        <v>345</v>
      </c>
      <c r="H364" s="107">
        <v>577665</v>
      </c>
    </row>
    <row r="365" spans="1:8" ht="13.5">
      <c r="A365" s="107">
        <v>576866</v>
      </c>
      <c r="B365" s="107" t="s">
        <v>212</v>
      </c>
      <c r="C365" s="107" t="s">
        <v>676</v>
      </c>
      <c r="D365" s="107" t="s">
        <v>213</v>
      </c>
      <c r="E365" s="107" t="s">
        <v>677</v>
      </c>
      <c r="F365" s="107">
        <v>3</v>
      </c>
      <c r="G365" s="107" t="s">
        <v>259</v>
      </c>
      <c r="H365" s="107">
        <v>576866</v>
      </c>
    </row>
    <row r="366" spans="1:8" ht="13.5">
      <c r="A366" s="107">
        <v>24261</v>
      </c>
      <c r="B366" s="107" t="s">
        <v>318</v>
      </c>
      <c r="C366" s="107" t="s">
        <v>1381</v>
      </c>
      <c r="D366" s="107" t="s">
        <v>319</v>
      </c>
      <c r="E366" s="107" t="s">
        <v>521</v>
      </c>
      <c r="F366" s="107">
        <v>3</v>
      </c>
      <c r="G366" s="107" t="s">
        <v>249</v>
      </c>
      <c r="H366" s="107">
        <v>24261</v>
      </c>
    </row>
    <row r="367" spans="1:8" ht="13.5">
      <c r="A367" s="107">
        <v>576800</v>
      </c>
      <c r="B367" s="107" t="s">
        <v>1382</v>
      </c>
      <c r="C367" s="107" t="s">
        <v>1383</v>
      </c>
      <c r="D367" s="107" t="s">
        <v>1384</v>
      </c>
      <c r="E367" s="107" t="s">
        <v>444</v>
      </c>
      <c r="F367" s="107">
        <v>3</v>
      </c>
      <c r="G367" s="107" t="s">
        <v>167</v>
      </c>
      <c r="H367" s="107">
        <v>576800</v>
      </c>
    </row>
    <row r="368" spans="1:8" ht="13.5">
      <c r="A368" s="107">
        <v>576936</v>
      </c>
      <c r="B368" s="107" t="s">
        <v>99</v>
      </c>
      <c r="C368" s="107" t="s">
        <v>1385</v>
      </c>
      <c r="D368" s="107" t="s">
        <v>115</v>
      </c>
      <c r="E368" s="107" t="s">
        <v>598</v>
      </c>
      <c r="F368" s="107">
        <v>3</v>
      </c>
      <c r="G368" s="107" t="s">
        <v>361</v>
      </c>
      <c r="H368" s="107">
        <v>576936</v>
      </c>
    </row>
    <row r="369" spans="1:8" ht="13.5">
      <c r="A369" s="107">
        <v>577163</v>
      </c>
      <c r="B369" s="107" t="s">
        <v>1386</v>
      </c>
      <c r="C369" s="107" t="s">
        <v>1387</v>
      </c>
      <c r="D369" s="107" t="s">
        <v>1388</v>
      </c>
      <c r="E369" s="107" t="s">
        <v>51</v>
      </c>
      <c r="F369" s="107">
        <v>3</v>
      </c>
      <c r="G369" s="107" t="s">
        <v>440</v>
      </c>
      <c r="H369" s="107">
        <v>577163</v>
      </c>
    </row>
    <row r="370" spans="1:8" ht="13.5">
      <c r="A370" s="107">
        <v>24281</v>
      </c>
      <c r="B370" s="107" t="s">
        <v>200</v>
      </c>
      <c r="C370" s="107" t="s">
        <v>1389</v>
      </c>
      <c r="D370" s="107" t="s">
        <v>201</v>
      </c>
      <c r="E370" s="107" t="s">
        <v>1390</v>
      </c>
      <c r="F370" s="107">
        <v>3</v>
      </c>
      <c r="G370" s="107" t="s">
        <v>345</v>
      </c>
      <c r="H370" s="107">
        <v>24281</v>
      </c>
    </row>
    <row r="371" spans="1:8" ht="13.5">
      <c r="A371" s="107">
        <v>585425</v>
      </c>
      <c r="B371" s="107" t="s">
        <v>1391</v>
      </c>
      <c r="C371" s="107" t="s">
        <v>1392</v>
      </c>
      <c r="D371" s="107" t="s">
        <v>1393</v>
      </c>
      <c r="E371" s="107" t="s">
        <v>584</v>
      </c>
      <c r="F371" s="107">
        <v>3</v>
      </c>
      <c r="G371" s="107" t="s">
        <v>220</v>
      </c>
      <c r="H371" s="107">
        <v>585425</v>
      </c>
    </row>
    <row r="372" spans="1:8" ht="13.5">
      <c r="A372" s="107">
        <v>24282</v>
      </c>
      <c r="B372" s="107" t="s">
        <v>364</v>
      </c>
      <c r="C372" s="107" t="s">
        <v>1394</v>
      </c>
      <c r="D372" s="107" t="s">
        <v>155</v>
      </c>
      <c r="E372" s="107" t="s">
        <v>1395</v>
      </c>
      <c r="F372" s="107">
        <v>3</v>
      </c>
      <c r="G372" s="107" t="s">
        <v>278</v>
      </c>
      <c r="H372" s="107">
        <v>24282</v>
      </c>
    </row>
    <row r="373" spans="1:8" ht="13.5">
      <c r="A373" s="107">
        <v>24283</v>
      </c>
      <c r="B373" s="107" t="s">
        <v>1396</v>
      </c>
      <c r="C373" s="107" t="s">
        <v>1397</v>
      </c>
      <c r="D373" s="107" t="s">
        <v>1398</v>
      </c>
      <c r="E373" s="107" t="s">
        <v>406</v>
      </c>
      <c r="F373" s="107">
        <v>3</v>
      </c>
      <c r="G373" s="107" t="s">
        <v>391</v>
      </c>
      <c r="H373" s="107">
        <v>24283</v>
      </c>
    </row>
    <row r="374" spans="1:8" ht="13.5">
      <c r="A374" s="107">
        <v>397648</v>
      </c>
      <c r="B374" s="107" t="s">
        <v>764</v>
      </c>
      <c r="C374" s="107" t="s">
        <v>1399</v>
      </c>
      <c r="D374" s="107" t="s">
        <v>766</v>
      </c>
      <c r="E374" s="107" t="s">
        <v>1400</v>
      </c>
      <c r="F374" s="107">
        <v>3</v>
      </c>
      <c r="G374" s="107" t="s">
        <v>286</v>
      </c>
      <c r="H374" s="107">
        <v>397648</v>
      </c>
    </row>
    <row r="375" spans="1:8" ht="13.5">
      <c r="A375" s="107">
        <v>577173</v>
      </c>
      <c r="B375" s="107" t="s">
        <v>1403</v>
      </c>
      <c r="C375" s="107" t="s">
        <v>1404</v>
      </c>
      <c r="D375" s="107" t="s">
        <v>1405</v>
      </c>
      <c r="E375" s="107" t="s">
        <v>190</v>
      </c>
      <c r="F375" s="107">
        <v>3</v>
      </c>
      <c r="G375" s="107" t="s">
        <v>241</v>
      </c>
      <c r="H375" s="107">
        <v>577173</v>
      </c>
    </row>
    <row r="376" spans="1:8" ht="13.5">
      <c r="A376" s="107">
        <v>580415</v>
      </c>
      <c r="B376" s="107" t="s">
        <v>555</v>
      </c>
      <c r="C376" s="107" t="s">
        <v>1406</v>
      </c>
      <c r="D376" s="107" t="s">
        <v>556</v>
      </c>
      <c r="E376" s="107" t="s">
        <v>181</v>
      </c>
      <c r="F376" s="107">
        <v>3</v>
      </c>
      <c r="G376" s="107" t="s">
        <v>743</v>
      </c>
      <c r="H376" s="107">
        <v>580415</v>
      </c>
    </row>
    <row r="377" spans="1:8" ht="13.5">
      <c r="A377" s="107">
        <v>580423</v>
      </c>
      <c r="B377" s="107" t="s">
        <v>1407</v>
      </c>
      <c r="C377" s="107" t="s">
        <v>1408</v>
      </c>
      <c r="D377" s="107" t="s">
        <v>1409</v>
      </c>
      <c r="E377" s="107" t="s">
        <v>123</v>
      </c>
      <c r="F377" s="107">
        <v>3</v>
      </c>
      <c r="G377" s="107" t="s">
        <v>743</v>
      </c>
      <c r="H377" s="107">
        <v>580423</v>
      </c>
    </row>
    <row r="378" spans="1:8" ht="13.5">
      <c r="A378" s="107">
        <v>585427</v>
      </c>
      <c r="B378" s="107" t="s">
        <v>400</v>
      </c>
      <c r="C378" s="107" t="s">
        <v>1410</v>
      </c>
      <c r="D378" s="107" t="s">
        <v>401</v>
      </c>
      <c r="E378" s="107" t="s">
        <v>388</v>
      </c>
      <c r="F378" s="107">
        <v>3</v>
      </c>
      <c r="G378" s="107" t="s">
        <v>220</v>
      </c>
      <c r="H378" s="107">
        <v>585427</v>
      </c>
    </row>
    <row r="379" spans="1:8" ht="13.5">
      <c r="A379" s="107">
        <v>585434</v>
      </c>
      <c r="B379" s="107" t="s">
        <v>703</v>
      </c>
      <c r="C379" s="107" t="s">
        <v>461</v>
      </c>
      <c r="D379" s="107" t="s">
        <v>704</v>
      </c>
      <c r="E379" s="107" t="s">
        <v>398</v>
      </c>
      <c r="F379" s="107">
        <v>3</v>
      </c>
      <c r="G379" s="107" t="s">
        <v>220</v>
      </c>
      <c r="H379" s="107">
        <v>585434</v>
      </c>
    </row>
    <row r="380" spans="1:8" ht="13.5">
      <c r="A380" s="107">
        <v>24284</v>
      </c>
      <c r="B380" s="107" t="s">
        <v>143</v>
      </c>
      <c r="C380" s="107" t="s">
        <v>1721</v>
      </c>
      <c r="D380" s="107" t="s">
        <v>144</v>
      </c>
      <c r="E380" s="107" t="s">
        <v>1722</v>
      </c>
      <c r="F380" s="107">
        <v>3</v>
      </c>
      <c r="G380" s="107" t="s">
        <v>831</v>
      </c>
      <c r="H380" s="107">
        <v>24284</v>
      </c>
    </row>
    <row r="381" spans="1:8" ht="13.5">
      <c r="A381" s="107">
        <v>24286</v>
      </c>
      <c r="B381" s="107" t="s">
        <v>1411</v>
      </c>
      <c r="C381" s="107" t="s">
        <v>1412</v>
      </c>
      <c r="D381" s="107" t="s">
        <v>1413</v>
      </c>
      <c r="E381" s="107" t="s">
        <v>677</v>
      </c>
      <c r="F381" s="107">
        <v>3</v>
      </c>
      <c r="G381" s="107" t="s">
        <v>357</v>
      </c>
      <c r="H381" s="107">
        <v>24286</v>
      </c>
    </row>
    <row r="382" spans="1:8" ht="13.5">
      <c r="A382" s="107">
        <v>577167</v>
      </c>
      <c r="B382" s="107" t="s">
        <v>1414</v>
      </c>
      <c r="C382" s="107" t="s">
        <v>611</v>
      </c>
      <c r="D382" s="107" t="s">
        <v>64</v>
      </c>
      <c r="E382" s="107" t="s">
        <v>950</v>
      </c>
      <c r="F382" s="107">
        <v>3</v>
      </c>
      <c r="G382" s="107" t="s">
        <v>241</v>
      </c>
      <c r="H382" s="107">
        <v>577167</v>
      </c>
    </row>
    <row r="383" spans="1:8" ht="13.5">
      <c r="A383" s="107">
        <v>580425</v>
      </c>
      <c r="B383" s="107" t="s">
        <v>251</v>
      </c>
      <c r="C383" s="107" t="s">
        <v>1415</v>
      </c>
      <c r="D383" s="107" t="s">
        <v>252</v>
      </c>
      <c r="E383" s="107" t="s">
        <v>73</v>
      </c>
      <c r="F383" s="107">
        <v>3</v>
      </c>
      <c r="G383" s="107" t="s">
        <v>743</v>
      </c>
      <c r="H383" s="107">
        <v>580425</v>
      </c>
    </row>
    <row r="384" spans="1:8" ht="13.5">
      <c r="A384" s="107">
        <v>577648</v>
      </c>
      <c r="B384" s="107" t="s">
        <v>1416</v>
      </c>
      <c r="C384" s="107" t="s">
        <v>590</v>
      </c>
      <c r="D384" s="107" t="s">
        <v>1417</v>
      </c>
      <c r="E384" s="107" t="s">
        <v>332</v>
      </c>
      <c r="F384" s="107">
        <v>3</v>
      </c>
      <c r="G384" s="107" t="s">
        <v>391</v>
      </c>
      <c r="H384" s="107">
        <v>577648</v>
      </c>
    </row>
    <row r="385" spans="1:8" ht="13.5">
      <c r="A385" s="107">
        <v>577178</v>
      </c>
      <c r="B385" s="107" t="s">
        <v>507</v>
      </c>
      <c r="C385" s="107" t="s">
        <v>1418</v>
      </c>
      <c r="D385" s="107" t="s">
        <v>508</v>
      </c>
      <c r="E385" s="107" t="s">
        <v>245</v>
      </c>
      <c r="F385" s="107">
        <v>3</v>
      </c>
      <c r="G385" s="107" t="s">
        <v>869</v>
      </c>
      <c r="H385" s="107">
        <v>577178</v>
      </c>
    </row>
    <row r="386" spans="1:8" ht="13.5">
      <c r="A386" s="107">
        <v>577576</v>
      </c>
      <c r="B386" s="107" t="s">
        <v>1419</v>
      </c>
      <c r="C386" s="107" t="s">
        <v>649</v>
      </c>
      <c r="D386" s="107" t="s">
        <v>1420</v>
      </c>
      <c r="E386" s="107" t="s">
        <v>383</v>
      </c>
      <c r="F386" s="107">
        <v>3</v>
      </c>
      <c r="G386" s="107" t="s">
        <v>257</v>
      </c>
      <c r="H386" s="107">
        <v>577576</v>
      </c>
    </row>
    <row r="387" spans="1:8" ht="13.5">
      <c r="A387" s="107">
        <v>577219</v>
      </c>
      <c r="B387" s="107" t="s">
        <v>659</v>
      </c>
      <c r="C387" s="107" t="s">
        <v>307</v>
      </c>
      <c r="D387" s="107" t="s">
        <v>660</v>
      </c>
      <c r="E387" s="107" t="s">
        <v>85</v>
      </c>
      <c r="F387" s="107">
        <v>3</v>
      </c>
      <c r="G387" s="107" t="s">
        <v>888</v>
      </c>
      <c r="H387" s="107">
        <v>577219</v>
      </c>
    </row>
    <row r="388" spans="1:8" ht="13.5">
      <c r="A388" s="107">
        <v>761564</v>
      </c>
      <c r="B388" s="107" t="s">
        <v>300</v>
      </c>
      <c r="C388" s="107" t="s">
        <v>1259</v>
      </c>
      <c r="D388" s="107" t="s">
        <v>301</v>
      </c>
      <c r="E388" s="107" t="s">
        <v>1260</v>
      </c>
      <c r="F388" s="107">
        <v>3</v>
      </c>
      <c r="G388" s="107" t="s">
        <v>1644</v>
      </c>
      <c r="H388" s="107">
        <v>761564</v>
      </c>
    </row>
    <row r="389" spans="1:8" ht="13.5">
      <c r="A389" s="107">
        <v>24287</v>
      </c>
      <c r="B389" s="107" t="s">
        <v>1421</v>
      </c>
      <c r="C389" s="107" t="s">
        <v>1422</v>
      </c>
      <c r="D389" s="107" t="s">
        <v>1423</v>
      </c>
      <c r="E389" s="107" t="s">
        <v>1227</v>
      </c>
      <c r="F389" s="107">
        <v>3</v>
      </c>
      <c r="G389" s="107" t="s">
        <v>357</v>
      </c>
      <c r="H389" s="107">
        <v>24287</v>
      </c>
    </row>
    <row r="390" spans="1:8" ht="13.5">
      <c r="A390" s="107">
        <v>518499</v>
      </c>
      <c r="B390" s="107" t="s">
        <v>146</v>
      </c>
      <c r="C390" s="107" t="s">
        <v>1424</v>
      </c>
      <c r="D390" s="107" t="s">
        <v>147</v>
      </c>
      <c r="E390" s="107" t="s">
        <v>1425</v>
      </c>
      <c r="F390" s="107">
        <v>3</v>
      </c>
      <c r="G390" s="107" t="s">
        <v>249</v>
      </c>
      <c r="H390" s="107">
        <v>518499</v>
      </c>
    </row>
    <row r="391" spans="1:8" ht="13.5">
      <c r="A391" s="107">
        <v>585447</v>
      </c>
      <c r="B391" s="107" t="s">
        <v>119</v>
      </c>
      <c r="C391" s="107" t="s">
        <v>1426</v>
      </c>
      <c r="D391" s="107" t="s">
        <v>120</v>
      </c>
      <c r="E391" s="107" t="s">
        <v>1427</v>
      </c>
      <c r="F391" s="107">
        <v>3</v>
      </c>
      <c r="G391" s="107" t="s">
        <v>346</v>
      </c>
      <c r="H391" s="107">
        <v>585447</v>
      </c>
    </row>
    <row r="392" spans="1:8" ht="13.5">
      <c r="A392" s="107">
        <v>780689</v>
      </c>
      <c r="B392" s="107" t="s">
        <v>656</v>
      </c>
      <c r="C392" s="107" t="s">
        <v>1723</v>
      </c>
      <c r="D392" s="107" t="s">
        <v>657</v>
      </c>
      <c r="E392" s="107" t="s">
        <v>1724</v>
      </c>
      <c r="F392" s="107">
        <v>3</v>
      </c>
      <c r="G392" s="107" t="s">
        <v>898</v>
      </c>
      <c r="H392" s="107">
        <v>780689</v>
      </c>
    </row>
    <row r="393" spans="1:8" ht="13.5">
      <c r="A393" s="107">
        <v>834553</v>
      </c>
      <c r="B393" s="107" t="s">
        <v>337</v>
      </c>
      <c r="C393" s="107" t="s">
        <v>1725</v>
      </c>
      <c r="D393" s="107" t="s">
        <v>338</v>
      </c>
      <c r="E393" s="107" t="s">
        <v>1726</v>
      </c>
      <c r="F393" s="107">
        <v>3</v>
      </c>
      <c r="G393" s="107" t="s">
        <v>1640</v>
      </c>
      <c r="H393" s="107">
        <v>834553</v>
      </c>
    </row>
    <row r="394" spans="1:8" ht="13.5">
      <c r="A394" s="107">
        <v>576967</v>
      </c>
      <c r="B394" s="107" t="s">
        <v>1428</v>
      </c>
      <c r="C394" s="107" t="s">
        <v>530</v>
      </c>
      <c r="D394" s="107" t="s">
        <v>1429</v>
      </c>
      <c r="E394" s="107" t="s">
        <v>531</v>
      </c>
      <c r="F394" s="107">
        <v>3</v>
      </c>
      <c r="G394" s="107" t="s">
        <v>278</v>
      </c>
      <c r="H394" s="107">
        <v>576967</v>
      </c>
    </row>
    <row r="395" spans="1:8" ht="13.5">
      <c r="A395" s="107">
        <v>518488</v>
      </c>
      <c r="B395" s="107" t="s">
        <v>716</v>
      </c>
      <c r="C395" s="107" t="s">
        <v>1430</v>
      </c>
      <c r="D395" s="107" t="s">
        <v>717</v>
      </c>
      <c r="E395" s="107" t="s">
        <v>1431</v>
      </c>
      <c r="F395" s="107">
        <v>3</v>
      </c>
      <c r="G395" s="107" t="s">
        <v>249</v>
      </c>
      <c r="H395" s="107">
        <v>518488</v>
      </c>
    </row>
    <row r="396" spans="1:8" ht="13.5">
      <c r="A396" s="107">
        <v>577195</v>
      </c>
      <c r="B396" s="107" t="s">
        <v>65</v>
      </c>
      <c r="C396" s="107" t="s">
        <v>1432</v>
      </c>
      <c r="D396" s="107" t="s">
        <v>66</v>
      </c>
      <c r="E396" s="107" t="s">
        <v>315</v>
      </c>
      <c r="F396" s="107">
        <v>3</v>
      </c>
      <c r="G396" s="107" t="s">
        <v>825</v>
      </c>
      <c r="H396" s="107">
        <v>577195</v>
      </c>
    </row>
    <row r="397" spans="1:8" ht="13.5">
      <c r="A397" s="107">
        <v>599067</v>
      </c>
      <c r="B397" s="107" t="s">
        <v>1727</v>
      </c>
      <c r="C397" s="107" t="s">
        <v>1728</v>
      </c>
      <c r="D397" s="107" t="s">
        <v>1729</v>
      </c>
      <c r="E397" s="107" t="s">
        <v>92</v>
      </c>
      <c r="F397" s="107">
        <v>3</v>
      </c>
      <c r="G397" s="107" t="s">
        <v>831</v>
      </c>
      <c r="H397" s="107">
        <v>599067</v>
      </c>
    </row>
    <row r="398" spans="1:8" ht="13.5">
      <c r="A398" s="107">
        <v>24288</v>
      </c>
      <c r="B398" s="107" t="s">
        <v>1433</v>
      </c>
      <c r="C398" s="107" t="s">
        <v>1434</v>
      </c>
      <c r="D398" s="107" t="s">
        <v>1435</v>
      </c>
      <c r="E398" s="107" t="s">
        <v>994</v>
      </c>
      <c r="F398" s="107">
        <v>3</v>
      </c>
      <c r="G398" s="107" t="s">
        <v>825</v>
      </c>
      <c r="H398" s="107">
        <v>24288</v>
      </c>
    </row>
    <row r="399" spans="1:8" ht="13.5">
      <c r="A399" s="107">
        <v>576945</v>
      </c>
      <c r="B399" s="107" t="s">
        <v>70</v>
      </c>
      <c r="C399" s="107" t="s">
        <v>1436</v>
      </c>
      <c r="D399" s="107" t="s">
        <v>71</v>
      </c>
      <c r="E399" s="107" t="s">
        <v>914</v>
      </c>
      <c r="F399" s="107">
        <v>3</v>
      </c>
      <c r="G399" s="107" t="s">
        <v>278</v>
      </c>
      <c r="H399" s="107">
        <v>576945</v>
      </c>
    </row>
    <row r="400" spans="1:8" ht="13.5">
      <c r="A400" s="107">
        <v>577198</v>
      </c>
      <c r="B400" s="107" t="s">
        <v>191</v>
      </c>
      <c r="C400" s="107" t="s">
        <v>585</v>
      </c>
      <c r="D400" s="107" t="s">
        <v>192</v>
      </c>
      <c r="E400" s="107" t="s">
        <v>277</v>
      </c>
      <c r="F400" s="107">
        <v>3</v>
      </c>
      <c r="G400" s="107" t="s">
        <v>825</v>
      </c>
      <c r="H400" s="107">
        <v>577198</v>
      </c>
    </row>
    <row r="401" spans="1:8" ht="13.5">
      <c r="A401" s="107">
        <v>580300</v>
      </c>
      <c r="B401" s="107" t="s">
        <v>1437</v>
      </c>
      <c r="C401" s="107" t="s">
        <v>524</v>
      </c>
      <c r="D401" s="107" t="s">
        <v>1438</v>
      </c>
      <c r="E401" s="107" t="s">
        <v>661</v>
      </c>
      <c r="F401" s="107">
        <v>3</v>
      </c>
      <c r="G401" s="107" t="s">
        <v>1634</v>
      </c>
      <c r="H401" s="107">
        <v>580300</v>
      </c>
    </row>
    <row r="402" spans="1:8" ht="13.5">
      <c r="A402" s="107">
        <v>338099</v>
      </c>
      <c r="B402" s="107" t="s">
        <v>316</v>
      </c>
      <c r="C402" s="107" t="s">
        <v>977</v>
      </c>
      <c r="D402" s="107" t="s">
        <v>1439</v>
      </c>
      <c r="E402" s="107" t="s">
        <v>517</v>
      </c>
      <c r="F402" s="107">
        <v>3</v>
      </c>
      <c r="G402" s="107" t="s">
        <v>346</v>
      </c>
      <c r="H402" s="107">
        <v>338099</v>
      </c>
    </row>
    <row r="403" spans="1:8" ht="13.5">
      <c r="A403" s="107">
        <v>780888</v>
      </c>
      <c r="B403" s="107" t="s">
        <v>889</v>
      </c>
      <c r="C403" s="107" t="s">
        <v>60</v>
      </c>
      <c r="D403" s="107" t="s">
        <v>890</v>
      </c>
      <c r="E403" s="107" t="s">
        <v>61</v>
      </c>
      <c r="F403" s="107">
        <v>3</v>
      </c>
      <c r="G403" s="107" t="s">
        <v>682</v>
      </c>
      <c r="H403" s="107">
        <v>780888</v>
      </c>
    </row>
    <row r="404" spans="1:8" ht="13.5">
      <c r="A404" s="107">
        <v>576829</v>
      </c>
      <c r="B404" s="107" t="s">
        <v>1440</v>
      </c>
      <c r="C404" s="107" t="s">
        <v>1441</v>
      </c>
      <c r="D404" s="107" t="s">
        <v>1442</v>
      </c>
      <c r="E404" s="107" t="s">
        <v>374</v>
      </c>
      <c r="F404" s="107">
        <v>3</v>
      </c>
      <c r="G404" s="107" t="s">
        <v>193</v>
      </c>
      <c r="H404" s="107">
        <v>576829</v>
      </c>
    </row>
    <row r="405" spans="1:8" ht="13.5">
      <c r="A405" s="107">
        <v>576884</v>
      </c>
      <c r="B405" s="107" t="s">
        <v>955</v>
      </c>
      <c r="C405" s="107" t="s">
        <v>1443</v>
      </c>
      <c r="D405" s="107" t="s">
        <v>956</v>
      </c>
      <c r="E405" s="107" t="s">
        <v>214</v>
      </c>
      <c r="F405" s="107">
        <v>3</v>
      </c>
      <c r="G405" s="107" t="s">
        <v>225</v>
      </c>
      <c r="H405" s="107">
        <v>576884</v>
      </c>
    </row>
    <row r="406" spans="1:8" ht="13.5">
      <c r="A406" s="107">
        <v>585432</v>
      </c>
      <c r="B406" s="107" t="s">
        <v>1444</v>
      </c>
      <c r="C406" s="107" t="s">
        <v>1445</v>
      </c>
      <c r="D406" s="107" t="s">
        <v>1446</v>
      </c>
      <c r="E406" s="107" t="s">
        <v>344</v>
      </c>
      <c r="F406" s="107">
        <v>3</v>
      </c>
      <c r="G406" s="107" t="s">
        <v>220</v>
      </c>
      <c r="H406" s="107">
        <v>585432</v>
      </c>
    </row>
    <row r="407" spans="1:8" ht="13.5">
      <c r="A407" s="107">
        <v>585429</v>
      </c>
      <c r="B407" s="107" t="s">
        <v>768</v>
      </c>
      <c r="C407" s="107" t="s">
        <v>713</v>
      </c>
      <c r="D407" s="107" t="s">
        <v>1447</v>
      </c>
      <c r="E407" s="107" t="s">
        <v>180</v>
      </c>
      <c r="F407" s="107">
        <v>3</v>
      </c>
      <c r="G407" s="107" t="s">
        <v>220</v>
      </c>
      <c r="H407" s="107">
        <v>585429</v>
      </c>
    </row>
    <row r="408" spans="1:8" ht="13.5">
      <c r="A408" s="107">
        <v>576897</v>
      </c>
      <c r="B408" s="107" t="s">
        <v>1448</v>
      </c>
      <c r="C408" s="107" t="s">
        <v>1449</v>
      </c>
      <c r="D408" s="107" t="s">
        <v>1450</v>
      </c>
      <c r="E408" s="107" t="s">
        <v>1451</v>
      </c>
      <c r="F408" s="107">
        <v>3</v>
      </c>
      <c r="G408" s="107" t="s">
        <v>357</v>
      </c>
      <c r="H408" s="107">
        <v>576897</v>
      </c>
    </row>
    <row r="409" spans="1:8" ht="13.5">
      <c r="A409" s="107">
        <v>576892</v>
      </c>
      <c r="B409" s="107" t="s">
        <v>206</v>
      </c>
      <c r="C409" s="107" t="s">
        <v>1135</v>
      </c>
      <c r="D409" s="107" t="s">
        <v>207</v>
      </c>
      <c r="E409" s="107" t="s">
        <v>1137</v>
      </c>
      <c r="F409" s="107">
        <v>3</v>
      </c>
      <c r="G409" s="107" t="s">
        <v>357</v>
      </c>
      <c r="H409" s="107">
        <v>576892</v>
      </c>
    </row>
    <row r="410" spans="1:8" ht="13.5">
      <c r="A410" s="107">
        <v>576947</v>
      </c>
      <c r="B410" s="107" t="s">
        <v>97</v>
      </c>
      <c r="C410" s="107" t="s">
        <v>1452</v>
      </c>
      <c r="D410" s="107" t="s">
        <v>98</v>
      </c>
      <c r="E410" s="107" t="s">
        <v>1453</v>
      </c>
      <c r="F410" s="107">
        <v>3</v>
      </c>
      <c r="G410" s="107" t="s">
        <v>278</v>
      </c>
      <c r="H410" s="107">
        <v>576947</v>
      </c>
    </row>
    <row r="411" spans="1:8" ht="13.5">
      <c r="A411" s="107">
        <v>24290</v>
      </c>
      <c r="B411" s="107" t="s">
        <v>563</v>
      </c>
      <c r="C411" s="107" t="s">
        <v>1322</v>
      </c>
      <c r="D411" s="107" t="s">
        <v>564</v>
      </c>
      <c r="E411" s="107" t="s">
        <v>950</v>
      </c>
      <c r="F411" s="107">
        <v>3</v>
      </c>
      <c r="G411" s="107" t="s">
        <v>825</v>
      </c>
      <c r="H411" s="107">
        <v>24290</v>
      </c>
    </row>
    <row r="412" spans="1:8" ht="13.5">
      <c r="A412" s="107">
        <v>576890</v>
      </c>
      <c r="B412" s="107" t="s">
        <v>429</v>
      </c>
      <c r="C412" s="107" t="s">
        <v>727</v>
      </c>
      <c r="D412" s="107" t="s">
        <v>430</v>
      </c>
      <c r="E412" s="107" t="s">
        <v>277</v>
      </c>
      <c r="F412" s="107">
        <v>3</v>
      </c>
      <c r="G412" s="107" t="s">
        <v>357</v>
      </c>
      <c r="H412" s="107">
        <v>576890</v>
      </c>
    </row>
    <row r="413" spans="1:8" ht="13.5">
      <c r="A413" s="107">
        <v>576926</v>
      </c>
      <c r="B413" s="107" t="s">
        <v>108</v>
      </c>
      <c r="C413" s="107" t="s">
        <v>638</v>
      </c>
      <c r="D413" s="107" t="s">
        <v>109</v>
      </c>
      <c r="E413" s="107" t="s">
        <v>1039</v>
      </c>
      <c r="F413" s="107">
        <v>3</v>
      </c>
      <c r="G413" s="107" t="s">
        <v>126</v>
      </c>
      <c r="H413" s="107">
        <v>576926</v>
      </c>
    </row>
    <row r="414" spans="1:8" ht="13.5">
      <c r="A414" s="107">
        <v>577184</v>
      </c>
      <c r="B414" s="107" t="s">
        <v>1129</v>
      </c>
      <c r="C414" s="107" t="s">
        <v>307</v>
      </c>
      <c r="D414" s="107" t="s">
        <v>1131</v>
      </c>
      <c r="E414" s="107" t="s">
        <v>85</v>
      </c>
      <c r="F414" s="107">
        <v>3</v>
      </c>
      <c r="G414" s="107" t="s">
        <v>708</v>
      </c>
      <c r="H414" s="107">
        <v>577184</v>
      </c>
    </row>
    <row r="415" spans="1:8" ht="13.5">
      <c r="A415" s="107">
        <v>338316</v>
      </c>
      <c r="B415" s="107" t="s">
        <v>1454</v>
      </c>
      <c r="C415" s="107" t="s">
        <v>1455</v>
      </c>
      <c r="D415" s="107" t="s">
        <v>1456</v>
      </c>
      <c r="E415" s="107" t="s">
        <v>1457</v>
      </c>
      <c r="F415" s="107">
        <v>3</v>
      </c>
      <c r="G415" s="107" t="s">
        <v>391</v>
      </c>
      <c r="H415" s="107">
        <v>338316</v>
      </c>
    </row>
    <row r="416" spans="1:8" ht="13.5">
      <c r="A416" s="107">
        <v>576774</v>
      </c>
      <c r="B416" s="107" t="s">
        <v>1458</v>
      </c>
      <c r="C416" s="107" t="s">
        <v>601</v>
      </c>
      <c r="D416" s="107" t="s">
        <v>1459</v>
      </c>
      <c r="E416" s="107" t="s">
        <v>142</v>
      </c>
      <c r="F416" s="107">
        <v>3</v>
      </c>
      <c r="G416" s="107" t="s">
        <v>209</v>
      </c>
      <c r="H416" s="107">
        <v>576774</v>
      </c>
    </row>
    <row r="417" spans="1:8" ht="13.5">
      <c r="A417" s="107">
        <v>577182</v>
      </c>
      <c r="B417" s="107" t="s">
        <v>699</v>
      </c>
      <c r="C417" s="107" t="s">
        <v>1460</v>
      </c>
      <c r="D417" s="107" t="s">
        <v>700</v>
      </c>
      <c r="E417" s="107" t="s">
        <v>552</v>
      </c>
      <c r="F417" s="107">
        <v>3</v>
      </c>
      <c r="G417" s="107" t="s">
        <v>708</v>
      </c>
      <c r="H417" s="107">
        <v>577182</v>
      </c>
    </row>
    <row r="418" spans="1:8" ht="13.5">
      <c r="A418" s="107">
        <v>340282</v>
      </c>
      <c r="B418" s="107" t="s">
        <v>1461</v>
      </c>
      <c r="C418" s="107" t="s">
        <v>1462</v>
      </c>
      <c r="D418" s="107" t="s">
        <v>1463</v>
      </c>
      <c r="E418" s="107" t="s">
        <v>1464</v>
      </c>
      <c r="F418" s="107">
        <v>3</v>
      </c>
      <c r="G418" s="107" t="s">
        <v>249</v>
      </c>
      <c r="H418" s="107">
        <v>340282</v>
      </c>
    </row>
    <row r="419" spans="1:8" ht="13.5">
      <c r="A419" s="107">
        <v>576802</v>
      </c>
      <c r="B419" s="107" t="s">
        <v>182</v>
      </c>
      <c r="C419" s="107" t="s">
        <v>1465</v>
      </c>
      <c r="D419" s="107" t="s">
        <v>169</v>
      </c>
      <c r="E419" s="107" t="s">
        <v>886</v>
      </c>
      <c r="F419" s="107">
        <v>3</v>
      </c>
      <c r="G419" s="107" t="s">
        <v>167</v>
      </c>
      <c r="H419" s="107">
        <v>576802</v>
      </c>
    </row>
    <row r="420" spans="1:8" ht="13.5">
      <c r="A420" s="107">
        <v>576954</v>
      </c>
      <c r="B420" s="107" t="s">
        <v>438</v>
      </c>
      <c r="C420" s="107" t="s">
        <v>1466</v>
      </c>
      <c r="D420" s="107" t="s">
        <v>439</v>
      </c>
      <c r="E420" s="107" t="s">
        <v>1467</v>
      </c>
      <c r="F420" s="107">
        <v>3</v>
      </c>
      <c r="G420" s="107" t="s">
        <v>278</v>
      </c>
      <c r="H420" s="107">
        <v>576954</v>
      </c>
    </row>
    <row r="421" spans="1:8" ht="13.5">
      <c r="A421" s="107">
        <v>577188</v>
      </c>
      <c r="B421" s="107" t="s">
        <v>1468</v>
      </c>
      <c r="C421" s="107" t="s">
        <v>1469</v>
      </c>
      <c r="D421" s="107" t="s">
        <v>1470</v>
      </c>
      <c r="E421" s="107" t="s">
        <v>697</v>
      </c>
      <c r="F421" s="107">
        <v>3</v>
      </c>
      <c r="G421" s="107" t="s">
        <v>708</v>
      </c>
      <c r="H421" s="107">
        <v>577188</v>
      </c>
    </row>
    <row r="422" spans="1:8" ht="13.5">
      <c r="A422" s="107">
        <v>577645</v>
      </c>
      <c r="B422" s="107" t="s">
        <v>99</v>
      </c>
      <c r="C422" s="107" t="s">
        <v>1471</v>
      </c>
      <c r="D422" s="107" t="s">
        <v>100</v>
      </c>
      <c r="E422" s="107" t="s">
        <v>639</v>
      </c>
      <c r="F422" s="107">
        <v>3</v>
      </c>
      <c r="G422" s="107" t="s">
        <v>391</v>
      </c>
      <c r="H422" s="107">
        <v>577645</v>
      </c>
    </row>
    <row r="423" spans="1:8" ht="13.5">
      <c r="A423" s="107">
        <v>24292</v>
      </c>
      <c r="B423" s="107" t="s">
        <v>70</v>
      </c>
      <c r="C423" s="107" t="s">
        <v>1472</v>
      </c>
      <c r="D423" s="107" t="s">
        <v>71</v>
      </c>
      <c r="E423" s="107" t="s">
        <v>186</v>
      </c>
      <c r="F423" s="107">
        <v>3</v>
      </c>
      <c r="G423" s="107" t="s">
        <v>259</v>
      </c>
      <c r="H423" s="107">
        <v>24292</v>
      </c>
    </row>
    <row r="424" spans="1:8" ht="13.5">
      <c r="A424" s="107">
        <v>576797</v>
      </c>
      <c r="B424" s="107" t="s">
        <v>687</v>
      </c>
      <c r="C424" s="107" t="s">
        <v>642</v>
      </c>
      <c r="D424" s="107" t="s">
        <v>688</v>
      </c>
      <c r="E424" s="107" t="s">
        <v>639</v>
      </c>
      <c r="F424" s="107">
        <v>3</v>
      </c>
      <c r="G424" s="107" t="s">
        <v>167</v>
      </c>
      <c r="H424" s="107">
        <v>576797</v>
      </c>
    </row>
    <row r="425" spans="1:8" ht="13.5">
      <c r="A425" s="107">
        <v>518497</v>
      </c>
      <c r="B425" s="107" t="s">
        <v>1473</v>
      </c>
      <c r="C425" s="107" t="s">
        <v>1474</v>
      </c>
      <c r="D425" s="107" t="s">
        <v>1475</v>
      </c>
      <c r="E425" s="107" t="s">
        <v>381</v>
      </c>
      <c r="F425" s="107">
        <v>3</v>
      </c>
      <c r="G425" s="107" t="s">
        <v>249</v>
      </c>
      <c r="H425" s="107">
        <v>518497</v>
      </c>
    </row>
    <row r="426" spans="1:8" ht="13.5">
      <c r="A426" s="107">
        <v>576870</v>
      </c>
      <c r="B426" s="107" t="s">
        <v>1476</v>
      </c>
      <c r="C426" s="107" t="s">
        <v>1477</v>
      </c>
      <c r="D426" s="107" t="s">
        <v>1478</v>
      </c>
      <c r="E426" s="107" t="s">
        <v>262</v>
      </c>
      <c r="F426" s="107">
        <v>3</v>
      </c>
      <c r="G426" s="107" t="s">
        <v>259</v>
      </c>
      <c r="H426" s="107">
        <v>576870</v>
      </c>
    </row>
    <row r="427" spans="1:8" ht="13.5">
      <c r="A427" s="107">
        <v>576889</v>
      </c>
      <c r="B427" s="107" t="s">
        <v>1196</v>
      </c>
      <c r="C427" s="107" t="s">
        <v>1479</v>
      </c>
      <c r="D427" s="107" t="s">
        <v>1480</v>
      </c>
      <c r="E427" s="107" t="s">
        <v>1481</v>
      </c>
      <c r="F427" s="107">
        <v>3</v>
      </c>
      <c r="G427" s="107" t="s">
        <v>357</v>
      </c>
      <c r="H427" s="107">
        <v>576889</v>
      </c>
    </row>
    <row r="428" spans="1:8" ht="13.5">
      <c r="A428" s="107">
        <v>24293</v>
      </c>
      <c r="B428" s="107" t="s">
        <v>74</v>
      </c>
      <c r="C428" s="107" t="s">
        <v>1482</v>
      </c>
      <c r="D428" s="107" t="s">
        <v>75</v>
      </c>
      <c r="E428" s="107" t="s">
        <v>406</v>
      </c>
      <c r="F428" s="107">
        <v>3</v>
      </c>
      <c r="G428" s="107" t="s">
        <v>193</v>
      </c>
      <c r="H428" s="107">
        <v>24293</v>
      </c>
    </row>
    <row r="429" spans="1:8" ht="13.5">
      <c r="A429" s="107">
        <v>576787</v>
      </c>
      <c r="B429" s="107" t="s">
        <v>369</v>
      </c>
      <c r="C429" s="107" t="s">
        <v>501</v>
      </c>
      <c r="D429" s="107" t="s">
        <v>49</v>
      </c>
      <c r="E429" s="107" t="s">
        <v>1483</v>
      </c>
      <c r="F429" s="107">
        <v>3</v>
      </c>
      <c r="G429" s="107" t="s">
        <v>81</v>
      </c>
      <c r="H429" s="107">
        <v>576787</v>
      </c>
    </row>
    <row r="430" spans="1:8" ht="13.5">
      <c r="A430" s="107">
        <v>576923</v>
      </c>
      <c r="B430" s="107" t="s">
        <v>1484</v>
      </c>
      <c r="C430" s="107" t="s">
        <v>1485</v>
      </c>
      <c r="D430" s="107" t="s">
        <v>1486</v>
      </c>
      <c r="E430" s="107" t="s">
        <v>1487</v>
      </c>
      <c r="F430" s="107">
        <v>3</v>
      </c>
      <c r="G430" s="107" t="s">
        <v>126</v>
      </c>
      <c r="H430" s="107">
        <v>576923</v>
      </c>
    </row>
    <row r="431" spans="1:8" ht="13.5">
      <c r="A431" s="107">
        <v>24294</v>
      </c>
      <c r="B431" s="107" t="s">
        <v>1401</v>
      </c>
      <c r="C431" s="107" t="s">
        <v>1488</v>
      </c>
      <c r="D431" s="107" t="s">
        <v>1402</v>
      </c>
      <c r="E431" s="107" t="s">
        <v>450</v>
      </c>
      <c r="F431" s="107">
        <v>3</v>
      </c>
      <c r="G431" s="107" t="s">
        <v>249</v>
      </c>
      <c r="H431" s="107">
        <v>24294</v>
      </c>
    </row>
    <row r="432" spans="1:8" ht="13.5">
      <c r="A432" s="107">
        <v>576806</v>
      </c>
      <c r="B432" s="107" t="s">
        <v>70</v>
      </c>
      <c r="C432" s="107" t="s">
        <v>1489</v>
      </c>
      <c r="D432" s="107" t="s">
        <v>71</v>
      </c>
      <c r="E432" s="107" t="s">
        <v>42</v>
      </c>
      <c r="F432" s="107">
        <v>3</v>
      </c>
      <c r="G432" s="107" t="s">
        <v>167</v>
      </c>
      <c r="H432" s="107">
        <v>576806</v>
      </c>
    </row>
    <row r="433" spans="1:8" ht="13.5">
      <c r="A433" s="107">
        <v>577642</v>
      </c>
      <c r="B433" s="107" t="s">
        <v>656</v>
      </c>
      <c r="C433" s="107" t="s">
        <v>1490</v>
      </c>
      <c r="D433" s="107" t="s">
        <v>657</v>
      </c>
      <c r="E433" s="107" t="s">
        <v>1491</v>
      </c>
      <c r="F433" s="107">
        <v>3</v>
      </c>
      <c r="G433" s="107" t="s">
        <v>391</v>
      </c>
      <c r="H433" s="107">
        <v>577642</v>
      </c>
    </row>
    <row r="434" spans="1:8" ht="13.5">
      <c r="A434" s="107">
        <v>585435</v>
      </c>
      <c r="B434" s="107" t="s">
        <v>619</v>
      </c>
      <c r="C434" s="107" t="s">
        <v>1494</v>
      </c>
      <c r="D434" s="107" t="s">
        <v>402</v>
      </c>
      <c r="E434" s="107" t="s">
        <v>1495</v>
      </c>
      <c r="F434" s="107">
        <v>3</v>
      </c>
      <c r="G434" s="107" t="s">
        <v>220</v>
      </c>
      <c r="H434" s="107">
        <v>585435</v>
      </c>
    </row>
    <row r="435" spans="1:8" ht="13.5">
      <c r="A435" s="107">
        <v>764278</v>
      </c>
      <c r="B435" s="107" t="s">
        <v>1730</v>
      </c>
      <c r="C435" s="107" t="s">
        <v>798</v>
      </c>
      <c r="D435" s="107" t="s">
        <v>1731</v>
      </c>
      <c r="E435" s="107" t="s">
        <v>965</v>
      </c>
      <c r="F435" s="107">
        <v>3</v>
      </c>
      <c r="G435" s="107" t="s">
        <v>888</v>
      </c>
      <c r="H435" s="107">
        <v>764278</v>
      </c>
    </row>
    <row r="436" spans="1:8" ht="13.5">
      <c r="A436" s="107">
        <v>576872</v>
      </c>
      <c r="B436" s="107" t="s">
        <v>421</v>
      </c>
      <c r="C436" s="107" t="s">
        <v>1496</v>
      </c>
      <c r="D436" s="107" t="s">
        <v>422</v>
      </c>
      <c r="E436" s="107" t="s">
        <v>374</v>
      </c>
      <c r="F436" s="107">
        <v>3</v>
      </c>
      <c r="G436" s="107" t="s">
        <v>259</v>
      </c>
      <c r="H436" s="107">
        <v>576872</v>
      </c>
    </row>
    <row r="437" spans="1:8" ht="13.5">
      <c r="A437" s="107">
        <v>24295</v>
      </c>
      <c r="B437" s="107" t="s">
        <v>753</v>
      </c>
      <c r="C437" s="107" t="s">
        <v>1497</v>
      </c>
      <c r="D437" s="107" t="s">
        <v>754</v>
      </c>
      <c r="E437" s="107" t="s">
        <v>445</v>
      </c>
      <c r="F437" s="107">
        <v>3</v>
      </c>
      <c r="G437" s="107" t="s">
        <v>193</v>
      </c>
      <c r="H437" s="107">
        <v>24295</v>
      </c>
    </row>
    <row r="438" spans="1:8" ht="13.5">
      <c r="A438" s="107">
        <v>580295</v>
      </c>
      <c r="B438" s="107" t="s">
        <v>567</v>
      </c>
      <c r="C438" s="107" t="s">
        <v>1498</v>
      </c>
      <c r="D438" s="107" t="s">
        <v>569</v>
      </c>
      <c r="E438" s="107" t="s">
        <v>775</v>
      </c>
      <c r="F438" s="107">
        <v>3</v>
      </c>
      <c r="G438" s="107" t="s">
        <v>1634</v>
      </c>
      <c r="H438" s="107">
        <v>580295</v>
      </c>
    </row>
    <row r="439" spans="1:8" ht="13.5">
      <c r="A439" s="107">
        <v>24296</v>
      </c>
      <c r="B439" s="107" t="s">
        <v>1499</v>
      </c>
      <c r="C439" s="107" t="s">
        <v>1500</v>
      </c>
      <c r="D439" s="107" t="s">
        <v>1501</v>
      </c>
      <c r="E439" s="107" t="s">
        <v>1502</v>
      </c>
      <c r="F439" s="107">
        <v>3</v>
      </c>
      <c r="G439" s="107" t="s">
        <v>830</v>
      </c>
      <c r="H439" s="107">
        <v>24296</v>
      </c>
    </row>
    <row r="440" spans="1:8" ht="13.5">
      <c r="A440" s="107">
        <v>24297</v>
      </c>
      <c r="B440" s="107" t="s">
        <v>1503</v>
      </c>
      <c r="C440" s="107" t="s">
        <v>614</v>
      </c>
      <c r="D440" s="107" t="s">
        <v>1504</v>
      </c>
      <c r="E440" s="107" t="s">
        <v>63</v>
      </c>
      <c r="F440" s="107">
        <v>3</v>
      </c>
      <c r="G440" s="107" t="s">
        <v>870</v>
      </c>
      <c r="H440" s="107">
        <v>24297</v>
      </c>
    </row>
    <row r="441" spans="1:8" ht="13.5">
      <c r="A441" s="107">
        <v>577215</v>
      </c>
      <c r="B441" s="107" t="s">
        <v>496</v>
      </c>
      <c r="C441" s="107" t="s">
        <v>1505</v>
      </c>
      <c r="D441" s="107" t="s">
        <v>497</v>
      </c>
      <c r="E441" s="107" t="s">
        <v>374</v>
      </c>
      <c r="F441" s="107">
        <v>3</v>
      </c>
      <c r="G441" s="107" t="s">
        <v>888</v>
      </c>
      <c r="H441" s="107">
        <v>577215</v>
      </c>
    </row>
    <row r="442" spans="1:8" ht="13.5">
      <c r="A442" s="107">
        <v>576899</v>
      </c>
      <c r="B442" s="107" t="s">
        <v>1506</v>
      </c>
      <c r="C442" s="107" t="s">
        <v>1507</v>
      </c>
      <c r="D442" s="107" t="s">
        <v>1508</v>
      </c>
      <c r="E442" s="107" t="s">
        <v>857</v>
      </c>
      <c r="F442" s="107">
        <v>3</v>
      </c>
      <c r="G442" s="107" t="s">
        <v>357</v>
      </c>
      <c r="H442" s="107">
        <v>576899</v>
      </c>
    </row>
    <row r="443" spans="1:8" ht="13.5">
      <c r="A443" s="107">
        <v>780478</v>
      </c>
      <c r="B443" s="107" t="s">
        <v>1732</v>
      </c>
      <c r="C443" s="107" t="s">
        <v>1733</v>
      </c>
      <c r="D443" s="107" t="s">
        <v>1734</v>
      </c>
      <c r="E443" s="107" t="s">
        <v>277</v>
      </c>
      <c r="F443" s="107">
        <v>3</v>
      </c>
      <c r="G443" s="107" t="s">
        <v>290</v>
      </c>
      <c r="H443" s="107">
        <v>780478</v>
      </c>
    </row>
    <row r="444" spans="1:8" ht="13.5">
      <c r="A444" s="107">
        <v>780792</v>
      </c>
      <c r="B444" s="107" t="s">
        <v>746</v>
      </c>
      <c r="C444" s="107" t="s">
        <v>1735</v>
      </c>
      <c r="D444" s="107" t="s">
        <v>747</v>
      </c>
      <c r="E444" s="107" t="s">
        <v>1736</v>
      </c>
      <c r="F444" s="107">
        <v>3</v>
      </c>
      <c r="G444" s="107" t="s">
        <v>1634</v>
      </c>
      <c r="H444" s="107">
        <v>780792</v>
      </c>
    </row>
    <row r="445" spans="1:8" ht="13.5">
      <c r="A445" s="107">
        <v>781369</v>
      </c>
      <c r="B445" s="107" t="s">
        <v>1737</v>
      </c>
      <c r="C445" s="107" t="s">
        <v>1738</v>
      </c>
      <c r="D445" s="107" t="s">
        <v>1739</v>
      </c>
      <c r="E445" s="107" t="s">
        <v>756</v>
      </c>
      <c r="F445" s="107">
        <v>3</v>
      </c>
      <c r="G445" s="107" t="s">
        <v>726</v>
      </c>
      <c r="H445" s="107">
        <v>781369</v>
      </c>
    </row>
    <row r="446" spans="1:8" ht="13.5">
      <c r="A446" s="107">
        <v>781370</v>
      </c>
      <c r="B446" s="107" t="s">
        <v>1740</v>
      </c>
      <c r="C446" s="107" t="s">
        <v>1571</v>
      </c>
      <c r="D446" s="107" t="s">
        <v>154</v>
      </c>
      <c r="E446" s="107" t="s">
        <v>347</v>
      </c>
      <c r="F446" s="107">
        <v>3</v>
      </c>
      <c r="G446" s="107" t="s">
        <v>726</v>
      </c>
      <c r="H446" s="107">
        <v>781370</v>
      </c>
    </row>
    <row r="447" spans="1:8" ht="13.5">
      <c r="A447" s="107">
        <v>781371</v>
      </c>
      <c r="B447" s="107" t="s">
        <v>1057</v>
      </c>
      <c r="C447" s="107" t="s">
        <v>1741</v>
      </c>
      <c r="D447" s="107" t="s">
        <v>1059</v>
      </c>
      <c r="E447" s="107" t="s">
        <v>202</v>
      </c>
      <c r="F447" s="107">
        <v>3</v>
      </c>
      <c r="G447" s="107" t="s">
        <v>726</v>
      </c>
      <c r="H447" s="107">
        <v>781371</v>
      </c>
    </row>
    <row r="448" spans="1:8" ht="13.5">
      <c r="A448" s="107">
        <v>781372</v>
      </c>
      <c r="B448" s="107" t="s">
        <v>1742</v>
      </c>
      <c r="C448" s="107" t="s">
        <v>1743</v>
      </c>
      <c r="D448" s="107" t="s">
        <v>1744</v>
      </c>
      <c r="E448" s="107" t="s">
        <v>1745</v>
      </c>
      <c r="F448" s="107">
        <v>3</v>
      </c>
      <c r="G448" s="107" t="s">
        <v>726</v>
      </c>
      <c r="H448" s="107">
        <v>781372</v>
      </c>
    </row>
    <row r="449" spans="1:8" ht="13.5">
      <c r="A449" s="107">
        <v>779384</v>
      </c>
      <c r="B449" s="107" t="s">
        <v>1746</v>
      </c>
      <c r="C449" s="107" t="s">
        <v>1747</v>
      </c>
      <c r="D449" s="107" t="s">
        <v>1748</v>
      </c>
      <c r="E449" s="107" t="s">
        <v>1749</v>
      </c>
      <c r="F449" s="107">
        <v>2</v>
      </c>
      <c r="G449" s="107" t="s">
        <v>209</v>
      </c>
      <c r="H449" s="107">
        <v>779384</v>
      </c>
    </row>
    <row r="450" spans="1:8" ht="13.5">
      <c r="A450" s="107">
        <v>780450</v>
      </c>
      <c r="B450" s="107" t="s">
        <v>1750</v>
      </c>
      <c r="C450" s="107" t="s">
        <v>1751</v>
      </c>
      <c r="D450" s="107" t="s">
        <v>1752</v>
      </c>
      <c r="E450" s="107" t="s">
        <v>59</v>
      </c>
      <c r="F450" s="107">
        <v>2</v>
      </c>
      <c r="G450" s="107" t="s">
        <v>1753</v>
      </c>
      <c r="H450" s="107">
        <v>780450</v>
      </c>
    </row>
    <row r="451" spans="1:8" ht="13.5">
      <c r="A451" s="107">
        <v>799535</v>
      </c>
      <c r="B451" s="107" t="s">
        <v>1754</v>
      </c>
      <c r="C451" s="107" t="s">
        <v>1755</v>
      </c>
      <c r="D451" s="107" t="s">
        <v>1756</v>
      </c>
      <c r="E451" s="107" t="s">
        <v>1757</v>
      </c>
      <c r="F451" s="107">
        <v>2</v>
      </c>
      <c r="G451" s="107" t="s">
        <v>888</v>
      </c>
      <c r="H451" s="107">
        <v>799535</v>
      </c>
    </row>
    <row r="452" spans="1:8" ht="13.5">
      <c r="A452" s="107">
        <v>780456</v>
      </c>
      <c r="B452" s="107" t="s">
        <v>1758</v>
      </c>
      <c r="C452" s="107" t="s">
        <v>1759</v>
      </c>
      <c r="D452" s="107" t="s">
        <v>1760</v>
      </c>
      <c r="E452" s="107" t="s">
        <v>1761</v>
      </c>
      <c r="F452" s="107">
        <v>2</v>
      </c>
      <c r="G452" s="107" t="s">
        <v>259</v>
      </c>
      <c r="H452" s="107">
        <v>780456</v>
      </c>
    </row>
    <row r="453" spans="1:8" ht="13.5">
      <c r="A453" s="107">
        <v>780804</v>
      </c>
      <c r="B453" s="107" t="s">
        <v>237</v>
      </c>
      <c r="C453" s="107" t="s">
        <v>676</v>
      </c>
      <c r="D453" s="107" t="s">
        <v>238</v>
      </c>
      <c r="E453" s="107" t="s">
        <v>677</v>
      </c>
      <c r="F453" s="107">
        <v>2</v>
      </c>
      <c r="G453" s="107" t="s">
        <v>362</v>
      </c>
      <c r="H453" s="107">
        <v>780804</v>
      </c>
    </row>
    <row r="454" spans="1:8" ht="13.5">
      <c r="A454" s="107">
        <v>780887</v>
      </c>
      <c r="B454" s="107" t="s">
        <v>228</v>
      </c>
      <c r="C454" s="107" t="s">
        <v>1762</v>
      </c>
      <c r="D454" s="107" t="s">
        <v>229</v>
      </c>
      <c r="E454" s="107" t="s">
        <v>1763</v>
      </c>
      <c r="F454" s="107">
        <v>2</v>
      </c>
      <c r="G454" s="107" t="s">
        <v>440</v>
      </c>
      <c r="H454" s="107">
        <v>780887</v>
      </c>
    </row>
    <row r="455" spans="1:8" ht="13.5">
      <c r="A455" s="107">
        <v>799547</v>
      </c>
      <c r="B455" s="107" t="s">
        <v>667</v>
      </c>
      <c r="C455" s="107" t="s">
        <v>767</v>
      </c>
      <c r="D455" s="107" t="s">
        <v>668</v>
      </c>
      <c r="E455" s="107" t="s">
        <v>586</v>
      </c>
      <c r="F455" s="107">
        <v>2</v>
      </c>
      <c r="G455" s="107" t="s">
        <v>894</v>
      </c>
      <c r="H455" s="107">
        <v>799547</v>
      </c>
    </row>
    <row r="456" spans="1:8" ht="13.5">
      <c r="A456" s="107">
        <v>24300</v>
      </c>
      <c r="B456" s="107" t="s">
        <v>1573</v>
      </c>
      <c r="C456" s="107" t="s">
        <v>1764</v>
      </c>
      <c r="D456" s="107" t="s">
        <v>1574</v>
      </c>
      <c r="E456" s="107" t="s">
        <v>320</v>
      </c>
      <c r="F456" s="107">
        <v>2</v>
      </c>
      <c r="G456" s="107" t="s">
        <v>81</v>
      </c>
      <c r="H456" s="107">
        <v>24300</v>
      </c>
    </row>
    <row r="457" spans="1:8" ht="13.5">
      <c r="A457" s="107">
        <v>503165</v>
      </c>
      <c r="B457" s="107" t="s">
        <v>1295</v>
      </c>
      <c r="C457" s="107" t="s">
        <v>1765</v>
      </c>
      <c r="D457" s="107" t="s">
        <v>1296</v>
      </c>
      <c r="E457" s="107" t="s">
        <v>323</v>
      </c>
      <c r="F457" s="107">
        <v>2</v>
      </c>
      <c r="G457" s="107" t="s">
        <v>726</v>
      </c>
      <c r="H457" s="107">
        <v>503165</v>
      </c>
    </row>
    <row r="458" spans="1:8" ht="13.5">
      <c r="A458" s="107">
        <v>779428</v>
      </c>
      <c r="B458" s="107" t="s">
        <v>119</v>
      </c>
      <c r="C458" s="107" t="s">
        <v>1766</v>
      </c>
      <c r="D458" s="107" t="s">
        <v>120</v>
      </c>
      <c r="E458" s="107" t="s">
        <v>1724</v>
      </c>
      <c r="F458" s="107">
        <v>2</v>
      </c>
      <c r="G458" s="107" t="s">
        <v>1767</v>
      </c>
      <c r="H458" s="107">
        <v>779428</v>
      </c>
    </row>
    <row r="459" spans="1:8" ht="13.5">
      <c r="A459" s="107">
        <v>780863</v>
      </c>
      <c r="B459" s="107" t="s">
        <v>111</v>
      </c>
      <c r="C459" s="107" t="s">
        <v>1768</v>
      </c>
      <c r="D459" s="107" t="s">
        <v>112</v>
      </c>
      <c r="E459" s="107" t="s">
        <v>388</v>
      </c>
      <c r="F459" s="107">
        <v>2</v>
      </c>
      <c r="G459" s="107" t="s">
        <v>694</v>
      </c>
      <c r="H459" s="107">
        <v>780863</v>
      </c>
    </row>
    <row r="460" spans="1:8" ht="13.5">
      <c r="A460" s="107">
        <v>780780</v>
      </c>
      <c r="B460" s="107" t="s">
        <v>99</v>
      </c>
      <c r="C460" s="107" t="s">
        <v>1769</v>
      </c>
      <c r="D460" s="107" t="s">
        <v>115</v>
      </c>
      <c r="E460" s="107" t="s">
        <v>312</v>
      </c>
      <c r="F460" s="107">
        <v>2</v>
      </c>
      <c r="G460" s="107" t="s">
        <v>278</v>
      </c>
      <c r="H460" s="107">
        <v>780780</v>
      </c>
    </row>
    <row r="461" spans="1:8" ht="13.5">
      <c r="A461" s="107">
        <v>764048</v>
      </c>
      <c r="B461" s="107" t="s">
        <v>863</v>
      </c>
      <c r="C461" s="107" t="s">
        <v>1770</v>
      </c>
      <c r="D461" s="107" t="s">
        <v>864</v>
      </c>
      <c r="E461" s="107" t="s">
        <v>537</v>
      </c>
      <c r="F461" s="107">
        <v>2</v>
      </c>
      <c r="G461" s="107" t="s">
        <v>284</v>
      </c>
      <c r="H461" s="107">
        <v>764048</v>
      </c>
    </row>
    <row r="462" spans="1:8" ht="13.5">
      <c r="A462" s="107">
        <v>780595</v>
      </c>
      <c r="B462" s="107" t="s">
        <v>1771</v>
      </c>
      <c r="C462" s="107" t="s">
        <v>1535</v>
      </c>
      <c r="D462" s="107" t="s">
        <v>1772</v>
      </c>
      <c r="E462" s="107" t="s">
        <v>42</v>
      </c>
      <c r="F462" s="107">
        <v>2</v>
      </c>
      <c r="G462" s="107" t="s">
        <v>257</v>
      </c>
      <c r="H462" s="107">
        <v>780595</v>
      </c>
    </row>
    <row r="463" spans="1:8" ht="13.5">
      <c r="A463" s="107">
        <v>780882</v>
      </c>
      <c r="B463" s="107" t="s">
        <v>441</v>
      </c>
      <c r="C463" s="107" t="s">
        <v>1773</v>
      </c>
      <c r="D463" s="107" t="s">
        <v>442</v>
      </c>
      <c r="E463" s="107" t="s">
        <v>165</v>
      </c>
      <c r="F463" s="107">
        <v>2</v>
      </c>
      <c r="G463" s="107" t="s">
        <v>440</v>
      </c>
      <c r="H463" s="107">
        <v>780882</v>
      </c>
    </row>
    <row r="464" spans="1:8" ht="13.5">
      <c r="A464" s="107">
        <v>779382</v>
      </c>
      <c r="B464" s="107" t="s">
        <v>1774</v>
      </c>
      <c r="C464" s="107" t="s">
        <v>1775</v>
      </c>
      <c r="D464" s="107" t="s">
        <v>1776</v>
      </c>
      <c r="E464" s="107" t="s">
        <v>388</v>
      </c>
      <c r="F464" s="107">
        <v>2</v>
      </c>
      <c r="G464" s="107" t="s">
        <v>209</v>
      </c>
      <c r="H464" s="107">
        <v>779382</v>
      </c>
    </row>
    <row r="465" spans="1:8" ht="13.5">
      <c r="A465" s="107">
        <v>780858</v>
      </c>
      <c r="B465" s="107" t="s">
        <v>1777</v>
      </c>
      <c r="C465" s="107" t="s">
        <v>1558</v>
      </c>
      <c r="D465" s="107" t="s">
        <v>227</v>
      </c>
      <c r="E465" s="107" t="s">
        <v>39</v>
      </c>
      <c r="F465" s="107">
        <v>2</v>
      </c>
      <c r="G465" s="107" t="s">
        <v>346</v>
      </c>
      <c r="H465" s="107">
        <v>780858</v>
      </c>
    </row>
    <row r="466" spans="1:8" ht="13.5">
      <c r="A466" s="107">
        <v>780696</v>
      </c>
      <c r="B466" s="107" t="s">
        <v>1778</v>
      </c>
      <c r="C466" s="107" t="s">
        <v>585</v>
      </c>
      <c r="D466" s="107" t="s">
        <v>1779</v>
      </c>
      <c r="E466" s="107" t="s">
        <v>277</v>
      </c>
      <c r="F466" s="107">
        <v>2</v>
      </c>
      <c r="G466" s="107" t="s">
        <v>898</v>
      </c>
      <c r="H466" s="107">
        <v>780696</v>
      </c>
    </row>
    <row r="467" spans="1:8" ht="13.5">
      <c r="A467" s="107">
        <v>780774</v>
      </c>
      <c r="B467" s="107" t="s">
        <v>119</v>
      </c>
      <c r="C467" s="107" t="s">
        <v>931</v>
      </c>
      <c r="D467" s="107" t="s">
        <v>120</v>
      </c>
      <c r="E467" s="107" t="s">
        <v>1780</v>
      </c>
      <c r="F467" s="107">
        <v>2</v>
      </c>
      <c r="G467" s="107" t="s">
        <v>278</v>
      </c>
      <c r="H467" s="107">
        <v>780774</v>
      </c>
    </row>
    <row r="468" spans="1:8" ht="13.5">
      <c r="A468" s="107">
        <v>780830</v>
      </c>
      <c r="B468" s="107" t="s">
        <v>723</v>
      </c>
      <c r="C468" s="107" t="s">
        <v>1781</v>
      </c>
      <c r="D468" s="107" t="s">
        <v>1782</v>
      </c>
      <c r="E468" s="107" t="s">
        <v>1783</v>
      </c>
      <c r="F468" s="107">
        <v>2</v>
      </c>
      <c r="G468" s="107" t="s">
        <v>345</v>
      </c>
      <c r="H468" s="107">
        <v>780830</v>
      </c>
    </row>
    <row r="469" spans="1:8" ht="13.5">
      <c r="A469" s="107">
        <v>779392</v>
      </c>
      <c r="B469" s="107" t="s">
        <v>1784</v>
      </c>
      <c r="C469" s="107" t="s">
        <v>215</v>
      </c>
      <c r="D469" s="107" t="s">
        <v>1785</v>
      </c>
      <c r="E469" s="107" t="s">
        <v>321</v>
      </c>
      <c r="F469" s="107">
        <v>2</v>
      </c>
      <c r="G469" s="107" t="s">
        <v>209</v>
      </c>
      <c r="H469" s="107">
        <v>779392</v>
      </c>
    </row>
    <row r="470" spans="1:8" ht="13.5">
      <c r="A470" s="107">
        <v>779381</v>
      </c>
      <c r="B470" s="107" t="s">
        <v>99</v>
      </c>
      <c r="C470" s="107" t="s">
        <v>1585</v>
      </c>
      <c r="D470" s="107" t="s">
        <v>100</v>
      </c>
      <c r="E470" s="107" t="s">
        <v>554</v>
      </c>
      <c r="F470" s="107">
        <v>2</v>
      </c>
      <c r="G470" s="107" t="s">
        <v>209</v>
      </c>
      <c r="H470" s="107">
        <v>779381</v>
      </c>
    </row>
    <row r="471" spans="1:8" ht="13.5">
      <c r="A471" s="107">
        <v>445012</v>
      </c>
      <c r="B471" s="107" t="s">
        <v>1786</v>
      </c>
      <c r="C471" s="107" t="s">
        <v>1787</v>
      </c>
      <c r="D471" s="107" t="s">
        <v>1788</v>
      </c>
      <c r="E471" s="107" t="s">
        <v>107</v>
      </c>
      <c r="F471" s="107">
        <v>2</v>
      </c>
      <c r="G471" s="107" t="s">
        <v>286</v>
      </c>
      <c r="H471" s="107">
        <v>445012</v>
      </c>
    </row>
    <row r="472" spans="1:8" ht="13.5">
      <c r="A472" s="107">
        <v>780883</v>
      </c>
      <c r="B472" s="107" t="s">
        <v>1601</v>
      </c>
      <c r="C472" s="107" t="s">
        <v>1789</v>
      </c>
      <c r="D472" s="107" t="s">
        <v>1602</v>
      </c>
      <c r="E472" s="107" t="s">
        <v>165</v>
      </c>
      <c r="F472" s="107">
        <v>2</v>
      </c>
      <c r="G472" s="107" t="s">
        <v>440</v>
      </c>
      <c r="H472" s="107">
        <v>780883</v>
      </c>
    </row>
    <row r="473" spans="1:8" ht="13.5">
      <c r="A473" s="107">
        <v>766191</v>
      </c>
      <c r="B473" s="107" t="s">
        <v>143</v>
      </c>
      <c r="C473" s="107" t="s">
        <v>1790</v>
      </c>
      <c r="D473" s="107" t="s">
        <v>144</v>
      </c>
      <c r="E473" s="107" t="s">
        <v>996</v>
      </c>
      <c r="F473" s="107">
        <v>2</v>
      </c>
      <c r="G473" s="107" t="s">
        <v>1644</v>
      </c>
      <c r="H473" s="107">
        <v>766191</v>
      </c>
    </row>
    <row r="474" spans="1:8" ht="13.5">
      <c r="A474" s="107">
        <v>780603</v>
      </c>
      <c r="B474" s="107" t="s">
        <v>1791</v>
      </c>
      <c r="C474" s="107" t="s">
        <v>1792</v>
      </c>
      <c r="D474" s="107" t="s">
        <v>1793</v>
      </c>
      <c r="E474" s="107" t="s">
        <v>1794</v>
      </c>
      <c r="F474" s="107">
        <v>2</v>
      </c>
      <c r="G474" s="107" t="s">
        <v>257</v>
      </c>
      <c r="H474" s="107">
        <v>780603</v>
      </c>
    </row>
    <row r="475" spans="1:8" ht="13.5">
      <c r="A475" s="107">
        <v>781257</v>
      </c>
      <c r="B475" s="107" t="s">
        <v>534</v>
      </c>
      <c r="C475" s="107" t="s">
        <v>791</v>
      </c>
      <c r="D475" s="107" t="s">
        <v>155</v>
      </c>
      <c r="E475" s="107" t="s">
        <v>84</v>
      </c>
      <c r="F475" s="107">
        <v>2</v>
      </c>
      <c r="G475" s="107" t="s">
        <v>391</v>
      </c>
      <c r="H475" s="107">
        <v>781257</v>
      </c>
    </row>
    <row r="476" spans="1:8" ht="13.5">
      <c r="A476" s="107">
        <v>781333</v>
      </c>
      <c r="B476" s="107" t="s">
        <v>1795</v>
      </c>
      <c r="C476" s="107" t="s">
        <v>1796</v>
      </c>
      <c r="D476" s="107" t="s">
        <v>1797</v>
      </c>
      <c r="E476" s="107" t="s">
        <v>1283</v>
      </c>
      <c r="F476" s="107">
        <v>2</v>
      </c>
      <c r="G476" s="107" t="s">
        <v>241</v>
      </c>
      <c r="H476" s="107">
        <v>781333</v>
      </c>
    </row>
    <row r="477" spans="1:8" ht="13.5">
      <c r="A477" s="107">
        <v>779437</v>
      </c>
      <c r="B477" s="107" t="s">
        <v>889</v>
      </c>
      <c r="C477" s="107" t="s">
        <v>1798</v>
      </c>
      <c r="D477" s="107" t="s">
        <v>890</v>
      </c>
      <c r="E477" s="107" t="s">
        <v>736</v>
      </c>
      <c r="F477" s="107">
        <v>2</v>
      </c>
      <c r="G477" s="107" t="s">
        <v>825</v>
      </c>
      <c r="H477" s="107">
        <v>779437</v>
      </c>
    </row>
    <row r="478" spans="1:8" ht="13.5">
      <c r="A478" s="107">
        <v>780789</v>
      </c>
      <c r="B478" s="107" t="s">
        <v>89</v>
      </c>
      <c r="C478" s="107" t="s">
        <v>1799</v>
      </c>
      <c r="D478" s="107" t="s">
        <v>90</v>
      </c>
      <c r="E478" s="107" t="s">
        <v>735</v>
      </c>
      <c r="F478" s="107">
        <v>2</v>
      </c>
      <c r="G478" s="107" t="s">
        <v>1634</v>
      </c>
      <c r="H478" s="107">
        <v>780789</v>
      </c>
    </row>
    <row r="479" spans="1:8" ht="13.5">
      <c r="A479" s="107">
        <v>766181</v>
      </c>
      <c r="B479" s="107" t="s">
        <v>1800</v>
      </c>
      <c r="C479" s="107" t="s">
        <v>1801</v>
      </c>
      <c r="D479" s="107" t="s">
        <v>1802</v>
      </c>
      <c r="E479" s="107" t="s">
        <v>1803</v>
      </c>
      <c r="F479" s="107">
        <v>2</v>
      </c>
      <c r="G479" s="107" t="s">
        <v>1644</v>
      </c>
      <c r="H479" s="107">
        <v>766181</v>
      </c>
    </row>
    <row r="480" spans="1:8" ht="13.5">
      <c r="A480" s="107">
        <v>780768</v>
      </c>
      <c r="B480" s="107" t="s">
        <v>799</v>
      </c>
      <c r="C480" s="107" t="s">
        <v>1804</v>
      </c>
      <c r="D480" s="107" t="s">
        <v>216</v>
      </c>
      <c r="E480" s="107" t="s">
        <v>807</v>
      </c>
      <c r="F480" s="107">
        <v>2</v>
      </c>
      <c r="G480" s="107" t="s">
        <v>278</v>
      </c>
      <c r="H480" s="107">
        <v>780768</v>
      </c>
    </row>
    <row r="481" spans="1:8" ht="13.5">
      <c r="A481" s="107">
        <v>766165</v>
      </c>
      <c r="B481" s="107" t="s">
        <v>159</v>
      </c>
      <c r="C481" s="107" t="s">
        <v>1615</v>
      </c>
      <c r="D481" s="107" t="s">
        <v>160</v>
      </c>
      <c r="E481" s="107" t="s">
        <v>320</v>
      </c>
      <c r="F481" s="107">
        <v>2</v>
      </c>
      <c r="G481" s="107" t="s">
        <v>1644</v>
      </c>
      <c r="H481" s="107">
        <v>766165</v>
      </c>
    </row>
    <row r="482" spans="1:8" ht="13.5">
      <c r="A482" s="107">
        <v>761758</v>
      </c>
      <c r="B482" s="107" t="s">
        <v>1805</v>
      </c>
      <c r="C482" s="107" t="s">
        <v>1806</v>
      </c>
      <c r="D482" s="107" t="s">
        <v>1807</v>
      </c>
      <c r="E482" s="107" t="s">
        <v>1808</v>
      </c>
      <c r="F482" s="107">
        <v>2</v>
      </c>
      <c r="G482" s="107" t="s">
        <v>156</v>
      </c>
      <c r="H482" s="107">
        <v>761758</v>
      </c>
    </row>
    <row r="483" spans="1:8" ht="13.5">
      <c r="A483" s="107">
        <v>779385</v>
      </c>
      <c r="B483" s="107" t="s">
        <v>108</v>
      </c>
      <c r="C483" s="107" t="s">
        <v>1809</v>
      </c>
      <c r="D483" s="107" t="s">
        <v>109</v>
      </c>
      <c r="E483" s="107" t="s">
        <v>623</v>
      </c>
      <c r="F483" s="107">
        <v>2</v>
      </c>
      <c r="G483" s="107" t="s">
        <v>209</v>
      </c>
      <c r="H483" s="107">
        <v>779385</v>
      </c>
    </row>
    <row r="484" spans="1:8" ht="13.5">
      <c r="A484" s="107">
        <v>781263</v>
      </c>
      <c r="B484" s="107" t="s">
        <v>119</v>
      </c>
      <c r="C484" s="107" t="s">
        <v>1810</v>
      </c>
      <c r="D484" s="107" t="s">
        <v>120</v>
      </c>
      <c r="E484" s="107" t="s">
        <v>665</v>
      </c>
      <c r="F484" s="107">
        <v>2</v>
      </c>
      <c r="G484" s="107" t="s">
        <v>391</v>
      </c>
      <c r="H484" s="107">
        <v>781263</v>
      </c>
    </row>
    <row r="485" spans="1:8" ht="13.5">
      <c r="A485" s="107">
        <v>340231</v>
      </c>
      <c r="B485" s="107" t="s">
        <v>1811</v>
      </c>
      <c r="C485" s="107" t="s">
        <v>1812</v>
      </c>
      <c r="D485" s="107" t="s">
        <v>1813</v>
      </c>
      <c r="E485" s="107" t="s">
        <v>624</v>
      </c>
      <c r="F485" s="107">
        <v>2</v>
      </c>
      <c r="G485" s="107" t="s">
        <v>357</v>
      </c>
      <c r="H485" s="107">
        <v>340231</v>
      </c>
    </row>
    <row r="486" spans="1:8" ht="13.5">
      <c r="A486" s="107">
        <v>780845</v>
      </c>
      <c r="B486" s="107" t="s">
        <v>1814</v>
      </c>
      <c r="C486" s="107" t="s">
        <v>1815</v>
      </c>
      <c r="D486" s="107" t="s">
        <v>1816</v>
      </c>
      <c r="E486" s="107" t="s">
        <v>64</v>
      </c>
      <c r="F486" s="107">
        <v>2</v>
      </c>
      <c r="G486" s="107" t="s">
        <v>708</v>
      </c>
      <c r="H486" s="107">
        <v>780845</v>
      </c>
    </row>
    <row r="487" spans="1:8" ht="13.5">
      <c r="A487" s="107">
        <v>780862</v>
      </c>
      <c r="B487" s="107" t="s">
        <v>97</v>
      </c>
      <c r="C487" s="107" t="s">
        <v>1817</v>
      </c>
      <c r="D487" s="107" t="s">
        <v>98</v>
      </c>
      <c r="E487" s="107" t="s">
        <v>165</v>
      </c>
      <c r="F487" s="107">
        <v>2</v>
      </c>
      <c r="G487" s="107" t="s">
        <v>694</v>
      </c>
      <c r="H487" s="107">
        <v>780862</v>
      </c>
    </row>
    <row r="488" spans="1:8" ht="13.5">
      <c r="A488" s="107">
        <v>799537</v>
      </c>
      <c r="B488" s="107" t="s">
        <v>1527</v>
      </c>
      <c r="C488" s="107" t="s">
        <v>1818</v>
      </c>
      <c r="D488" s="107" t="s">
        <v>1528</v>
      </c>
      <c r="E488" s="107" t="s">
        <v>315</v>
      </c>
      <c r="F488" s="107">
        <v>2</v>
      </c>
      <c r="G488" s="107" t="s">
        <v>888</v>
      </c>
      <c r="H488" s="107">
        <v>799537</v>
      </c>
    </row>
    <row r="489" spans="1:8" ht="13.5">
      <c r="A489" s="107">
        <v>582363</v>
      </c>
      <c r="B489" s="107" t="s">
        <v>1819</v>
      </c>
      <c r="C489" s="107" t="s">
        <v>1820</v>
      </c>
      <c r="D489" s="107" t="s">
        <v>1821</v>
      </c>
      <c r="E489" s="107" t="s">
        <v>347</v>
      </c>
      <c r="F489" s="107">
        <v>2</v>
      </c>
      <c r="G489" s="107" t="s">
        <v>830</v>
      </c>
      <c r="H489" s="107">
        <v>582363</v>
      </c>
    </row>
    <row r="490" spans="1:8" ht="13.5">
      <c r="A490" s="107">
        <v>779312</v>
      </c>
      <c r="B490" s="107" t="s">
        <v>462</v>
      </c>
      <c r="C490" s="107" t="s">
        <v>1822</v>
      </c>
      <c r="D490" s="107" t="s">
        <v>463</v>
      </c>
      <c r="E490" s="107" t="s">
        <v>1823</v>
      </c>
      <c r="F490" s="107">
        <v>2</v>
      </c>
      <c r="G490" s="107" t="s">
        <v>249</v>
      </c>
      <c r="H490" s="107">
        <v>779312</v>
      </c>
    </row>
    <row r="491" spans="1:8" ht="13.5">
      <c r="A491" s="107">
        <v>780614</v>
      </c>
      <c r="B491" s="107" t="s">
        <v>1824</v>
      </c>
      <c r="C491" s="107" t="s">
        <v>1825</v>
      </c>
      <c r="D491" s="107" t="s">
        <v>317</v>
      </c>
      <c r="E491" s="107" t="s">
        <v>1598</v>
      </c>
      <c r="F491" s="107">
        <v>2</v>
      </c>
      <c r="G491" s="107" t="s">
        <v>257</v>
      </c>
      <c r="H491" s="107">
        <v>780614</v>
      </c>
    </row>
    <row r="492" spans="1:8" ht="13.5">
      <c r="A492" s="107">
        <v>780773</v>
      </c>
      <c r="B492" s="107" t="s">
        <v>47</v>
      </c>
      <c r="C492" s="107" t="s">
        <v>1826</v>
      </c>
      <c r="D492" s="107" t="s">
        <v>48</v>
      </c>
      <c r="E492" s="107" t="s">
        <v>1827</v>
      </c>
      <c r="F492" s="107">
        <v>2</v>
      </c>
      <c r="G492" s="107" t="s">
        <v>278</v>
      </c>
      <c r="H492" s="107">
        <v>780773</v>
      </c>
    </row>
    <row r="493" spans="1:8" ht="13.5">
      <c r="A493" s="107">
        <v>779308</v>
      </c>
      <c r="B493" s="107" t="s">
        <v>856</v>
      </c>
      <c r="C493" s="107" t="s">
        <v>1828</v>
      </c>
      <c r="D493" s="107" t="s">
        <v>324</v>
      </c>
      <c r="E493" s="107" t="s">
        <v>64</v>
      </c>
      <c r="F493" s="107">
        <v>2</v>
      </c>
      <c r="G493" s="107" t="s">
        <v>249</v>
      </c>
      <c r="H493" s="107">
        <v>779308</v>
      </c>
    </row>
    <row r="494" spans="1:8" ht="13.5">
      <c r="A494" s="107">
        <v>779380</v>
      </c>
      <c r="B494" s="107" t="s">
        <v>1524</v>
      </c>
      <c r="C494" s="107" t="s">
        <v>1829</v>
      </c>
      <c r="D494" s="107" t="s">
        <v>1525</v>
      </c>
      <c r="E494" s="107" t="s">
        <v>1830</v>
      </c>
      <c r="F494" s="107">
        <v>2</v>
      </c>
      <c r="G494" s="107" t="s">
        <v>209</v>
      </c>
      <c r="H494" s="107">
        <v>779380</v>
      </c>
    </row>
    <row r="495" spans="1:8" ht="13.5">
      <c r="A495" s="107">
        <v>779271</v>
      </c>
      <c r="B495" s="107" t="s">
        <v>1831</v>
      </c>
      <c r="C495" s="107" t="s">
        <v>1832</v>
      </c>
      <c r="D495" s="107" t="s">
        <v>265</v>
      </c>
      <c r="E495" s="107" t="s">
        <v>95</v>
      </c>
      <c r="F495" s="107">
        <v>2</v>
      </c>
      <c r="G495" s="107" t="s">
        <v>878</v>
      </c>
      <c r="H495" s="107">
        <v>779271</v>
      </c>
    </row>
    <row r="496" spans="1:8" ht="13.5">
      <c r="A496" s="107">
        <v>779272</v>
      </c>
      <c r="B496" s="107" t="s">
        <v>1831</v>
      </c>
      <c r="C496" s="107" t="s">
        <v>1366</v>
      </c>
      <c r="D496" s="107" t="s">
        <v>265</v>
      </c>
      <c r="E496" s="107" t="s">
        <v>186</v>
      </c>
      <c r="F496" s="107">
        <v>2</v>
      </c>
      <c r="G496" s="107" t="s">
        <v>878</v>
      </c>
      <c r="H496" s="107">
        <v>779272</v>
      </c>
    </row>
    <row r="497" spans="1:8" ht="13.5">
      <c r="A497" s="107">
        <v>780523</v>
      </c>
      <c r="B497" s="107" t="s">
        <v>1833</v>
      </c>
      <c r="C497" s="107" t="s">
        <v>1834</v>
      </c>
      <c r="D497" s="107" t="s">
        <v>1835</v>
      </c>
      <c r="E497" s="107" t="s">
        <v>335</v>
      </c>
      <c r="F497" s="107">
        <v>2</v>
      </c>
      <c r="G497" s="107" t="s">
        <v>225</v>
      </c>
      <c r="H497" s="107">
        <v>780523</v>
      </c>
    </row>
    <row r="498" spans="1:8" ht="13.5">
      <c r="A498" s="107">
        <v>780777</v>
      </c>
      <c r="B498" s="107" t="s">
        <v>68</v>
      </c>
      <c r="C498" s="107" t="s">
        <v>157</v>
      </c>
      <c r="D498" s="107" t="s">
        <v>69</v>
      </c>
      <c r="E498" s="107" t="s">
        <v>166</v>
      </c>
      <c r="F498" s="107">
        <v>2</v>
      </c>
      <c r="G498" s="107" t="s">
        <v>278</v>
      </c>
      <c r="H498" s="107">
        <v>780777</v>
      </c>
    </row>
    <row r="499" spans="1:8" ht="13.5">
      <c r="A499" s="107">
        <v>338230</v>
      </c>
      <c r="B499" s="107" t="s">
        <v>936</v>
      </c>
      <c r="C499" s="107" t="s">
        <v>1836</v>
      </c>
      <c r="D499" s="107" t="s">
        <v>937</v>
      </c>
      <c r="E499" s="107" t="s">
        <v>503</v>
      </c>
      <c r="F499" s="107">
        <v>2</v>
      </c>
      <c r="G499" s="107" t="s">
        <v>167</v>
      </c>
      <c r="H499" s="107">
        <v>338230</v>
      </c>
    </row>
    <row r="500" spans="1:8" ht="13.5">
      <c r="A500" s="107">
        <v>780416</v>
      </c>
      <c r="B500" s="107" t="s">
        <v>1837</v>
      </c>
      <c r="C500" s="107" t="s">
        <v>1838</v>
      </c>
      <c r="D500" s="107" t="s">
        <v>1839</v>
      </c>
      <c r="E500" s="107" t="s">
        <v>95</v>
      </c>
      <c r="F500" s="107">
        <v>2</v>
      </c>
      <c r="G500" s="107" t="s">
        <v>193</v>
      </c>
      <c r="H500" s="107">
        <v>780416</v>
      </c>
    </row>
    <row r="501" spans="1:8" ht="13.5">
      <c r="A501" s="107">
        <v>780631</v>
      </c>
      <c r="B501" s="107" t="s">
        <v>379</v>
      </c>
      <c r="C501" s="107" t="s">
        <v>1840</v>
      </c>
      <c r="D501" s="107" t="s">
        <v>380</v>
      </c>
      <c r="E501" s="107" t="s">
        <v>445</v>
      </c>
      <c r="F501" s="107">
        <v>2</v>
      </c>
      <c r="G501" s="107" t="s">
        <v>126</v>
      </c>
      <c r="H501" s="107">
        <v>780631</v>
      </c>
    </row>
    <row r="502" spans="1:8" ht="13.5">
      <c r="A502" s="107">
        <v>780633</v>
      </c>
      <c r="B502" s="107" t="s">
        <v>1841</v>
      </c>
      <c r="C502" s="107" t="s">
        <v>101</v>
      </c>
      <c r="D502" s="107" t="s">
        <v>1842</v>
      </c>
      <c r="E502" s="107" t="s">
        <v>45</v>
      </c>
      <c r="F502" s="107">
        <v>2</v>
      </c>
      <c r="G502" s="107" t="s">
        <v>126</v>
      </c>
      <c r="H502" s="107">
        <v>780633</v>
      </c>
    </row>
    <row r="503" spans="1:8" ht="13.5">
      <c r="A503" s="107">
        <v>340316</v>
      </c>
      <c r="B503" s="107" t="s">
        <v>912</v>
      </c>
      <c r="C503" s="107" t="s">
        <v>1843</v>
      </c>
      <c r="D503" s="107" t="s">
        <v>913</v>
      </c>
      <c r="E503" s="107" t="s">
        <v>76</v>
      </c>
      <c r="F503" s="107">
        <v>2</v>
      </c>
      <c r="G503" s="107" t="s">
        <v>271</v>
      </c>
      <c r="H503" s="107">
        <v>340316</v>
      </c>
    </row>
    <row r="504" spans="1:8" ht="13.5">
      <c r="A504" s="107">
        <v>780616</v>
      </c>
      <c r="B504" s="107" t="s">
        <v>1844</v>
      </c>
      <c r="C504" s="107" t="s">
        <v>1845</v>
      </c>
      <c r="D504" s="107" t="s">
        <v>1846</v>
      </c>
      <c r="E504" s="107" t="s">
        <v>180</v>
      </c>
      <c r="F504" s="107">
        <v>2</v>
      </c>
      <c r="G504" s="107" t="s">
        <v>257</v>
      </c>
      <c r="H504" s="107">
        <v>780616</v>
      </c>
    </row>
    <row r="505" spans="1:8" ht="13.5">
      <c r="A505" s="107">
        <v>779275</v>
      </c>
      <c r="B505" s="107" t="s">
        <v>248</v>
      </c>
      <c r="C505" s="107" t="s">
        <v>1847</v>
      </c>
      <c r="D505" s="107" t="s">
        <v>247</v>
      </c>
      <c r="E505" s="107" t="s">
        <v>340</v>
      </c>
      <c r="F505" s="107">
        <v>2</v>
      </c>
      <c r="G505" s="107" t="s">
        <v>878</v>
      </c>
      <c r="H505" s="107">
        <v>779275</v>
      </c>
    </row>
    <row r="506" spans="1:8" ht="13.5">
      <c r="A506" s="107">
        <v>780620</v>
      </c>
      <c r="B506" s="107" t="s">
        <v>716</v>
      </c>
      <c r="C506" s="107" t="s">
        <v>1848</v>
      </c>
      <c r="D506" s="107" t="s">
        <v>717</v>
      </c>
      <c r="E506" s="107" t="s">
        <v>323</v>
      </c>
      <c r="F506" s="107">
        <v>2</v>
      </c>
      <c r="G506" s="107" t="s">
        <v>126</v>
      </c>
      <c r="H506" s="107">
        <v>780620</v>
      </c>
    </row>
    <row r="507" spans="1:8" ht="13.5">
      <c r="A507" s="107">
        <v>780601</v>
      </c>
      <c r="B507" s="107" t="s">
        <v>355</v>
      </c>
      <c r="C507" s="107" t="s">
        <v>310</v>
      </c>
      <c r="D507" s="107" t="s">
        <v>356</v>
      </c>
      <c r="E507" s="107" t="s">
        <v>39</v>
      </c>
      <c r="F507" s="107">
        <v>2</v>
      </c>
      <c r="G507" s="107" t="s">
        <v>257</v>
      </c>
      <c r="H507" s="107">
        <v>780601</v>
      </c>
    </row>
    <row r="508" spans="1:8" ht="13.5">
      <c r="A508" s="107">
        <v>780425</v>
      </c>
      <c r="B508" s="107" t="s">
        <v>161</v>
      </c>
      <c r="C508" s="107" t="s">
        <v>1849</v>
      </c>
      <c r="D508" s="107" t="s">
        <v>837</v>
      </c>
      <c r="E508" s="107" t="s">
        <v>123</v>
      </c>
      <c r="F508" s="107">
        <v>2</v>
      </c>
      <c r="G508" s="107" t="s">
        <v>193</v>
      </c>
      <c r="H508" s="107">
        <v>780425</v>
      </c>
    </row>
    <row r="509" spans="1:8" ht="13.5">
      <c r="A509" s="107">
        <v>799411</v>
      </c>
      <c r="B509" s="107" t="s">
        <v>1066</v>
      </c>
      <c r="C509" s="107" t="s">
        <v>1850</v>
      </c>
      <c r="D509" s="107" t="s">
        <v>1068</v>
      </c>
      <c r="E509" s="107" t="s">
        <v>1851</v>
      </c>
      <c r="F509" s="107">
        <v>2</v>
      </c>
      <c r="G509" s="107" t="s">
        <v>193</v>
      </c>
      <c r="H509" s="107">
        <v>799411</v>
      </c>
    </row>
    <row r="510" spans="1:8" ht="13.5">
      <c r="A510" s="107">
        <v>780865</v>
      </c>
      <c r="B510" s="107" t="s">
        <v>191</v>
      </c>
      <c r="C510" s="107" t="s">
        <v>1566</v>
      </c>
      <c r="D510" s="107" t="s">
        <v>192</v>
      </c>
      <c r="E510" s="107" t="s">
        <v>1567</v>
      </c>
      <c r="F510" s="107">
        <v>2</v>
      </c>
      <c r="G510" s="107" t="s">
        <v>694</v>
      </c>
      <c r="H510" s="107">
        <v>780865</v>
      </c>
    </row>
    <row r="511" spans="1:8" ht="13.5">
      <c r="A511" s="107">
        <v>799408</v>
      </c>
      <c r="B511" s="107" t="s">
        <v>669</v>
      </c>
      <c r="C511" s="107" t="s">
        <v>1852</v>
      </c>
      <c r="D511" s="107" t="s">
        <v>670</v>
      </c>
      <c r="E511" s="107" t="s">
        <v>1853</v>
      </c>
      <c r="F511" s="107">
        <v>2</v>
      </c>
      <c r="G511" s="107" t="s">
        <v>391</v>
      </c>
      <c r="H511" s="107">
        <v>799408</v>
      </c>
    </row>
    <row r="512" spans="1:8" ht="13.5">
      <c r="A512" s="107">
        <v>340237</v>
      </c>
      <c r="B512" s="107" t="s">
        <v>1854</v>
      </c>
      <c r="C512" s="107" t="s">
        <v>1855</v>
      </c>
      <c r="D512" s="107" t="s">
        <v>1856</v>
      </c>
      <c r="E512" s="107" t="s">
        <v>431</v>
      </c>
      <c r="F512" s="107">
        <v>2</v>
      </c>
      <c r="G512" s="107" t="s">
        <v>286</v>
      </c>
      <c r="H512" s="107">
        <v>340237</v>
      </c>
    </row>
    <row r="513" spans="1:8" ht="13.5">
      <c r="A513" s="107">
        <v>781264</v>
      </c>
      <c r="B513" s="107" t="s">
        <v>1857</v>
      </c>
      <c r="C513" s="107" t="s">
        <v>1858</v>
      </c>
      <c r="D513" s="107" t="s">
        <v>1859</v>
      </c>
      <c r="E513" s="107" t="s">
        <v>1860</v>
      </c>
      <c r="F513" s="107">
        <v>2</v>
      </c>
      <c r="G513" s="107" t="s">
        <v>391</v>
      </c>
      <c r="H513" s="107">
        <v>781264</v>
      </c>
    </row>
    <row r="514" spans="1:8" ht="13.5">
      <c r="A514" s="107">
        <v>24304</v>
      </c>
      <c r="B514" s="107" t="s">
        <v>89</v>
      </c>
      <c r="C514" s="107" t="s">
        <v>1861</v>
      </c>
      <c r="D514" s="107" t="s">
        <v>90</v>
      </c>
      <c r="E514" s="107" t="s">
        <v>1339</v>
      </c>
      <c r="F514" s="107">
        <v>2</v>
      </c>
      <c r="G514" s="107" t="s">
        <v>830</v>
      </c>
      <c r="H514" s="107">
        <v>24304</v>
      </c>
    </row>
    <row r="515" spans="1:8" ht="13.5">
      <c r="A515" s="107">
        <v>780420</v>
      </c>
      <c r="B515" s="107" t="s">
        <v>1862</v>
      </c>
      <c r="C515" s="107" t="s">
        <v>1863</v>
      </c>
      <c r="D515" s="107" t="s">
        <v>1864</v>
      </c>
      <c r="E515" s="107" t="s">
        <v>1865</v>
      </c>
      <c r="F515" s="107">
        <v>2</v>
      </c>
      <c r="G515" s="107" t="s">
        <v>193</v>
      </c>
      <c r="H515" s="107">
        <v>780420</v>
      </c>
    </row>
    <row r="516" spans="1:8" ht="13.5">
      <c r="A516" s="107">
        <v>780855</v>
      </c>
      <c r="B516" s="107" t="s">
        <v>1866</v>
      </c>
      <c r="C516" s="107" t="s">
        <v>1867</v>
      </c>
      <c r="D516" s="107" t="s">
        <v>1868</v>
      </c>
      <c r="E516" s="107" t="s">
        <v>1869</v>
      </c>
      <c r="F516" s="107">
        <v>2</v>
      </c>
      <c r="G516" s="107" t="s">
        <v>346</v>
      </c>
      <c r="H516" s="107">
        <v>780855</v>
      </c>
    </row>
    <row r="517" spans="1:8" ht="13.5">
      <c r="A517" s="107">
        <v>781255</v>
      </c>
      <c r="B517" s="107" t="s">
        <v>99</v>
      </c>
      <c r="C517" s="107" t="s">
        <v>1870</v>
      </c>
      <c r="D517" s="107" t="s">
        <v>115</v>
      </c>
      <c r="E517" s="107" t="s">
        <v>158</v>
      </c>
      <c r="F517" s="107">
        <v>2</v>
      </c>
      <c r="G517" s="107" t="s">
        <v>391</v>
      </c>
      <c r="H517" s="107">
        <v>781255</v>
      </c>
    </row>
    <row r="518" spans="1:8" ht="13.5">
      <c r="A518" s="107">
        <v>779388</v>
      </c>
      <c r="B518" s="107" t="s">
        <v>1871</v>
      </c>
      <c r="C518" s="107" t="s">
        <v>1529</v>
      </c>
      <c r="D518" s="107" t="s">
        <v>1872</v>
      </c>
      <c r="E518" s="107" t="s">
        <v>1530</v>
      </c>
      <c r="F518" s="107">
        <v>2</v>
      </c>
      <c r="G518" s="107" t="s">
        <v>209</v>
      </c>
      <c r="H518" s="107">
        <v>779388</v>
      </c>
    </row>
    <row r="519" spans="1:8" ht="13.5">
      <c r="A519" s="107">
        <v>780467</v>
      </c>
      <c r="B519" s="107" t="s">
        <v>65</v>
      </c>
      <c r="C519" s="107" t="s">
        <v>1873</v>
      </c>
      <c r="D519" s="107" t="s">
        <v>66</v>
      </c>
      <c r="E519" s="107" t="s">
        <v>1874</v>
      </c>
      <c r="F519" s="107">
        <v>2</v>
      </c>
      <c r="G519" s="107" t="s">
        <v>286</v>
      </c>
      <c r="H519" s="107">
        <v>780467</v>
      </c>
    </row>
    <row r="520" spans="1:8" ht="13.5">
      <c r="A520" s="107">
        <v>779416</v>
      </c>
      <c r="B520" s="107" t="s">
        <v>99</v>
      </c>
      <c r="C520" s="107" t="s">
        <v>759</v>
      </c>
      <c r="D520" s="107" t="s">
        <v>100</v>
      </c>
      <c r="E520" s="107" t="s">
        <v>184</v>
      </c>
      <c r="F520" s="107">
        <v>2</v>
      </c>
      <c r="G520" s="107" t="s">
        <v>38</v>
      </c>
      <c r="H520" s="107">
        <v>779416</v>
      </c>
    </row>
    <row r="521" spans="1:8" ht="13.5">
      <c r="A521" s="107">
        <v>780527</v>
      </c>
      <c r="B521" s="107" t="s">
        <v>1875</v>
      </c>
      <c r="C521" s="107" t="s">
        <v>1876</v>
      </c>
      <c r="D521" s="107" t="s">
        <v>1877</v>
      </c>
      <c r="E521" s="107" t="s">
        <v>1878</v>
      </c>
      <c r="F521" s="107">
        <v>2</v>
      </c>
      <c r="G521" s="107" t="s">
        <v>357</v>
      </c>
      <c r="H521" s="107">
        <v>780527</v>
      </c>
    </row>
    <row r="522" spans="1:8" ht="13.5">
      <c r="A522" s="107">
        <v>780371</v>
      </c>
      <c r="B522" s="107" t="s">
        <v>1879</v>
      </c>
      <c r="C522" s="107" t="s">
        <v>1880</v>
      </c>
      <c r="D522" s="107" t="s">
        <v>1881</v>
      </c>
      <c r="E522" s="107" t="s">
        <v>868</v>
      </c>
      <c r="F522" s="107">
        <v>2</v>
      </c>
      <c r="G522" s="107" t="s">
        <v>167</v>
      </c>
      <c r="H522" s="107">
        <v>780371</v>
      </c>
    </row>
    <row r="523" spans="1:8" ht="13.5">
      <c r="A523" s="107">
        <v>780767</v>
      </c>
      <c r="B523" s="107" t="s">
        <v>494</v>
      </c>
      <c r="C523" s="107" t="s">
        <v>1882</v>
      </c>
      <c r="D523" s="107" t="s">
        <v>495</v>
      </c>
      <c r="E523" s="107" t="s">
        <v>396</v>
      </c>
      <c r="F523" s="107">
        <v>2</v>
      </c>
      <c r="G523" s="107" t="s">
        <v>278</v>
      </c>
      <c r="H523" s="107">
        <v>780767</v>
      </c>
    </row>
    <row r="524" spans="1:8" ht="13.5">
      <c r="A524" s="107">
        <v>780451</v>
      </c>
      <c r="B524" s="107" t="s">
        <v>1444</v>
      </c>
      <c r="C524" s="107" t="s">
        <v>1883</v>
      </c>
      <c r="D524" s="107" t="s">
        <v>1446</v>
      </c>
      <c r="E524" s="107" t="s">
        <v>208</v>
      </c>
      <c r="F524" s="107">
        <v>2</v>
      </c>
      <c r="G524" s="107" t="s">
        <v>1753</v>
      </c>
      <c r="H524" s="107">
        <v>780451</v>
      </c>
    </row>
    <row r="525" spans="1:8" ht="13.5">
      <c r="A525" s="107">
        <v>764023</v>
      </c>
      <c r="B525" s="107" t="s">
        <v>203</v>
      </c>
      <c r="C525" s="107" t="s">
        <v>1884</v>
      </c>
      <c r="D525" s="107" t="s">
        <v>219</v>
      </c>
      <c r="E525" s="107" t="s">
        <v>335</v>
      </c>
      <c r="F525" s="107">
        <v>2</v>
      </c>
      <c r="G525" s="107" t="s">
        <v>284</v>
      </c>
      <c r="H525" s="107">
        <v>764023</v>
      </c>
    </row>
    <row r="526" spans="1:8" ht="13.5">
      <c r="A526" s="107">
        <v>780483</v>
      </c>
      <c r="B526" s="107" t="s">
        <v>656</v>
      </c>
      <c r="C526" s="107" t="s">
        <v>1885</v>
      </c>
      <c r="D526" s="107" t="s">
        <v>657</v>
      </c>
      <c r="E526" s="107" t="s">
        <v>1886</v>
      </c>
      <c r="F526" s="107">
        <v>2</v>
      </c>
      <c r="G526" s="107" t="s">
        <v>290</v>
      </c>
      <c r="H526" s="107">
        <v>780483</v>
      </c>
    </row>
    <row r="527" spans="1:8" ht="13.5">
      <c r="A527" s="107">
        <v>781335</v>
      </c>
      <c r="B527" s="107" t="s">
        <v>1887</v>
      </c>
      <c r="C527" s="107" t="s">
        <v>1532</v>
      </c>
      <c r="D527" s="107" t="s">
        <v>1888</v>
      </c>
      <c r="E527" s="107" t="s">
        <v>637</v>
      </c>
      <c r="F527" s="107">
        <v>2</v>
      </c>
      <c r="G527" s="107" t="s">
        <v>241</v>
      </c>
      <c r="H527" s="107">
        <v>781335</v>
      </c>
    </row>
    <row r="528" spans="1:8" ht="13.5">
      <c r="A528" s="107">
        <v>799545</v>
      </c>
      <c r="B528" s="107" t="s">
        <v>1889</v>
      </c>
      <c r="C528" s="107" t="s">
        <v>1890</v>
      </c>
      <c r="D528" s="107" t="s">
        <v>1891</v>
      </c>
      <c r="E528" s="107" t="s">
        <v>1892</v>
      </c>
      <c r="F528" s="107">
        <v>2</v>
      </c>
      <c r="G528" s="107" t="s">
        <v>894</v>
      </c>
      <c r="H528" s="107">
        <v>799545</v>
      </c>
    </row>
    <row r="529" spans="1:8" ht="13.5">
      <c r="A529" s="107">
        <v>766167</v>
      </c>
      <c r="B529" s="107" t="s">
        <v>128</v>
      </c>
      <c r="C529" s="107" t="s">
        <v>1893</v>
      </c>
      <c r="D529" s="107" t="s">
        <v>129</v>
      </c>
      <c r="E529" s="107" t="s">
        <v>1894</v>
      </c>
      <c r="F529" s="107">
        <v>2</v>
      </c>
      <c r="G529" s="107" t="s">
        <v>1644</v>
      </c>
      <c r="H529" s="107">
        <v>766167</v>
      </c>
    </row>
    <row r="530" spans="1:8" ht="13.5">
      <c r="A530" s="107">
        <v>780821</v>
      </c>
      <c r="B530" s="107" t="s">
        <v>70</v>
      </c>
      <c r="C530" s="107" t="s">
        <v>1895</v>
      </c>
      <c r="D530" s="107" t="s">
        <v>71</v>
      </c>
      <c r="E530" s="107" t="s">
        <v>1530</v>
      </c>
      <c r="F530" s="107">
        <v>2</v>
      </c>
      <c r="G530" s="107" t="s">
        <v>345</v>
      </c>
      <c r="H530" s="107">
        <v>780821</v>
      </c>
    </row>
    <row r="531" spans="1:8" ht="13.5">
      <c r="A531" s="107">
        <v>780481</v>
      </c>
      <c r="B531" s="107" t="s">
        <v>1896</v>
      </c>
      <c r="C531" s="107" t="s">
        <v>1118</v>
      </c>
      <c r="D531" s="107" t="s">
        <v>1897</v>
      </c>
      <c r="E531" s="107" t="s">
        <v>312</v>
      </c>
      <c r="F531" s="107">
        <v>2</v>
      </c>
      <c r="G531" s="107" t="s">
        <v>290</v>
      </c>
      <c r="H531" s="107">
        <v>780481</v>
      </c>
    </row>
    <row r="532" spans="1:8" ht="13.5">
      <c r="A532" s="107">
        <v>781262</v>
      </c>
      <c r="B532" s="107" t="s">
        <v>187</v>
      </c>
      <c r="C532" s="107" t="s">
        <v>1898</v>
      </c>
      <c r="D532" s="107" t="s">
        <v>188</v>
      </c>
      <c r="E532" s="107" t="s">
        <v>1783</v>
      </c>
      <c r="F532" s="107">
        <v>2</v>
      </c>
      <c r="G532" s="107" t="s">
        <v>391</v>
      </c>
      <c r="H532" s="107">
        <v>781262</v>
      </c>
    </row>
    <row r="533" spans="1:8" ht="13.5">
      <c r="A533" s="107">
        <v>780609</v>
      </c>
      <c r="B533" s="107" t="s">
        <v>1899</v>
      </c>
      <c r="C533" s="107" t="s">
        <v>101</v>
      </c>
      <c r="D533" s="107" t="s">
        <v>1900</v>
      </c>
      <c r="E533" s="107" t="s">
        <v>45</v>
      </c>
      <c r="F533" s="107">
        <v>2</v>
      </c>
      <c r="G533" s="107" t="s">
        <v>257</v>
      </c>
      <c r="H533" s="107">
        <v>780609</v>
      </c>
    </row>
    <row r="534" spans="1:8" ht="13.5">
      <c r="A534" s="107">
        <v>780487</v>
      </c>
      <c r="B534" s="107" t="s">
        <v>1901</v>
      </c>
      <c r="C534" s="107" t="s">
        <v>1902</v>
      </c>
      <c r="D534" s="107" t="s">
        <v>1903</v>
      </c>
      <c r="E534" s="107" t="s">
        <v>186</v>
      </c>
      <c r="F534" s="107">
        <v>2</v>
      </c>
      <c r="G534" s="107" t="s">
        <v>290</v>
      </c>
      <c r="H534" s="107">
        <v>780487</v>
      </c>
    </row>
    <row r="535" spans="1:8" ht="13.5">
      <c r="A535" s="107">
        <v>780822</v>
      </c>
      <c r="B535" s="107" t="s">
        <v>99</v>
      </c>
      <c r="C535" s="107" t="s">
        <v>1904</v>
      </c>
      <c r="D535" s="107" t="s">
        <v>100</v>
      </c>
      <c r="E535" s="107" t="s">
        <v>417</v>
      </c>
      <c r="F535" s="107">
        <v>2</v>
      </c>
      <c r="G535" s="107" t="s">
        <v>345</v>
      </c>
      <c r="H535" s="107">
        <v>780822</v>
      </c>
    </row>
    <row r="536" spans="1:8" ht="13.5">
      <c r="A536" s="107">
        <v>445034</v>
      </c>
      <c r="B536" s="107" t="s">
        <v>1608</v>
      </c>
      <c r="C536" s="107" t="s">
        <v>1905</v>
      </c>
      <c r="D536" s="107" t="s">
        <v>1610</v>
      </c>
      <c r="E536" s="107" t="s">
        <v>1594</v>
      </c>
      <c r="F536" s="107">
        <v>2</v>
      </c>
      <c r="G536" s="107" t="s">
        <v>259</v>
      </c>
      <c r="H536" s="107">
        <v>445034</v>
      </c>
    </row>
    <row r="537" spans="1:8" ht="13.5">
      <c r="A537" s="107">
        <v>779436</v>
      </c>
      <c r="B537" s="107" t="s">
        <v>1906</v>
      </c>
      <c r="C537" s="107" t="s">
        <v>1907</v>
      </c>
      <c r="D537" s="107" t="s">
        <v>1908</v>
      </c>
      <c r="E537" s="107" t="s">
        <v>1909</v>
      </c>
      <c r="F537" s="107">
        <v>2</v>
      </c>
      <c r="G537" s="107" t="s">
        <v>825</v>
      </c>
      <c r="H537" s="107">
        <v>779436</v>
      </c>
    </row>
    <row r="538" spans="1:8" ht="13.5">
      <c r="A538" s="107">
        <v>780854</v>
      </c>
      <c r="B538" s="107" t="s">
        <v>1910</v>
      </c>
      <c r="C538" s="107" t="s">
        <v>1609</v>
      </c>
      <c r="D538" s="107" t="s">
        <v>818</v>
      </c>
      <c r="E538" s="107" t="s">
        <v>262</v>
      </c>
      <c r="F538" s="107">
        <v>2</v>
      </c>
      <c r="G538" s="107" t="s">
        <v>346</v>
      </c>
      <c r="H538" s="107">
        <v>780854</v>
      </c>
    </row>
    <row r="539" spans="1:8" ht="13.5">
      <c r="A539" s="107">
        <v>779317</v>
      </c>
      <c r="B539" s="107" t="s">
        <v>1911</v>
      </c>
      <c r="C539" s="107" t="s">
        <v>270</v>
      </c>
      <c r="D539" s="107" t="s">
        <v>1912</v>
      </c>
      <c r="E539" s="107" t="s">
        <v>597</v>
      </c>
      <c r="F539" s="107">
        <v>2</v>
      </c>
      <c r="G539" s="107" t="s">
        <v>249</v>
      </c>
      <c r="H539" s="107">
        <v>779317</v>
      </c>
    </row>
    <row r="540" spans="1:8" ht="13.5">
      <c r="A540" s="107">
        <v>779410</v>
      </c>
      <c r="B540" s="107" t="s">
        <v>1913</v>
      </c>
      <c r="C540" s="107" t="s">
        <v>1914</v>
      </c>
      <c r="D540" s="107" t="s">
        <v>1915</v>
      </c>
      <c r="E540" s="107" t="s">
        <v>332</v>
      </c>
      <c r="F540" s="107">
        <v>2</v>
      </c>
      <c r="G540" s="107" t="s">
        <v>1526</v>
      </c>
      <c r="H540" s="107">
        <v>779410</v>
      </c>
    </row>
    <row r="541" spans="1:8" ht="13.5">
      <c r="A541" s="107">
        <v>780488</v>
      </c>
      <c r="B541" s="107" t="s">
        <v>1916</v>
      </c>
      <c r="C541" s="107" t="s">
        <v>1221</v>
      </c>
      <c r="D541" s="107" t="s">
        <v>1917</v>
      </c>
      <c r="E541" s="107" t="s">
        <v>418</v>
      </c>
      <c r="F541" s="107">
        <v>2</v>
      </c>
      <c r="G541" s="107" t="s">
        <v>290</v>
      </c>
      <c r="H541" s="107">
        <v>780488</v>
      </c>
    </row>
    <row r="542" spans="1:8" ht="13.5">
      <c r="A542" s="107">
        <v>779273</v>
      </c>
      <c r="B542" s="107" t="s">
        <v>1918</v>
      </c>
      <c r="C542" s="107" t="s">
        <v>1766</v>
      </c>
      <c r="D542" s="107" t="s">
        <v>1919</v>
      </c>
      <c r="E542" s="107" t="s">
        <v>1724</v>
      </c>
      <c r="F542" s="107">
        <v>2</v>
      </c>
      <c r="G542" s="107" t="s">
        <v>878</v>
      </c>
      <c r="H542" s="107">
        <v>779273</v>
      </c>
    </row>
    <row r="543" spans="1:8" ht="13.5">
      <c r="A543" s="107">
        <v>779274</v>
      </c>
      <c r="B543" s="107" t="s">
        <v>1918</v>
      </c>
      <c r="C543" s="107" t="s">
        <v>1920</v>
      </c>
      <c r="D543" s="107" t="s">
        <v>1919</v>
      </c>
      <c r="E543" s="107" t="s">
        <v>417</v>
      </c>
      <c r="F543" s="107">
        <v>2</v>
      </c>
      <c r="G543" s="107" t="s">
        <v>878</v>
      </c>
      <c r="H543" s="107">
        <v>779274</v>
      </c>
    </row>
    <row r="544" spans="1:8" ht="13.5">
      <c r="A544" s="107">
        <v>779313</v>
      </c>
      <c r="B544" s="107" t="s">
        <v>939</v>
      </c>
      <c r="C544" s="107" t="s">
        <v>1921</v>
      </c>
      <c r="D544" s="107" t="s">
        <v>940</v>
      </c>
      <c r="E544" s="107" t="s">
        <v>1922</v>
      </c>
      <c r="F544" s="107">
        <v>2</v>
      </c>
      <c r="G544" s="107" t="s">
        <v>249</v>
      </c>
      <c r="H544" s="107">
        <v>779313</v>
      </c>
    </row>
    <row r="545" spans="1:8" ht="13.5">
      <c r="A545" s="107">
        <v>799505</v>
      </c>
      <c r="B545" s="107" t="s">
        <v>1923</v>
      </c>
      <c r="C545" s="107" t="s">
        <v>1924</v>
      </c>
      <c r="D545" s="107" t="s">
        <v>1925</v>
      </c>
      <c r="E545" s="107" t="s">
        <v>450</v>
      </c>
      <c r="F545" s="107">
        <v>2</v>
      </c>
      <c r="G545" s="107" t="s">
        <v>361</v>
      </c>
      <c r="H545" s="107">
        <v>799505</v>
      </c>
    </row>
    <row r="546" spans="1:8" ht="13.5">
      <c r="A546" s="107">
        <v>780485</v>
      </c>
      <c r="B546" s="107" t="s">
        <v>496</v>
      </c>
      <c r="C546" s="107" t="s">
        <v>1926</v>
      </c>
      <c r="D546" s="107" t="s">
        <v>497</v>
      </c>
      <c r="E546" s="107" t="s">
        <v>1909</v>
      </c>
      <c r="F546" s="107">
        <v>2</v>
      </c>
      <c r="G546" s="107" t="s">
        <v>290</v>
      </c>
      <c r="H546" s="107">
        <v>780485</v>
      </c>
    </row>
    <row r="547" spans="1:8" ht="13.5">
      <c r="A547" s="107">
        <v>780600</v>
      </c>
      <c r="B547" s="107" t="s">
        <v>1927</v>
      </c>
      <c r="C547" s="107" t="s">
        <v>1362</v>
      </c>
      <c r="D547" s="107" t="s">
        <v>1928</v>
      </c>
      <c r="E547" s="107" t="s">
        <v>336</v>
      </c>
      <c r="F547" s="107">
        <v>2</v>
      </c>
      <c r="G547" s="107" t="s">
        <v>257</v>
      </c>
      <c r="H547" s="107">
        <v>780600</v>
      </c>
    </row>
    <row r="548" spans="1:8" ht="13.5">
      <c r="A548" s="107">
        <v>780605</v>
      </c>
      <c r="B548" s="107" t="s">
        <v>872</v>
      </c>
      <c r="C548" s="107" t="s">
        <v>1929</v>
      </c>
      <c r="D548" s="107" t="s">
        <v>873</v>
      </c>
      <c r="E548" s="107" t="s">
        <v>1930</v>
      </c>
      <c r="F548" s="107">
        <v>2</v>
      </c>
      <c r="G548" s="107" t="s">
        <v>257</v>
      </c>
      <c r="H548" s="107">
        <v>780605</v>
      </c>
    </row>
    <row r="549" spans="1:8" ht="13.5">
      <c r="A549" s="107">
        <v>780593</v>
      </c>
      <c r="B549" s="107" t="s">
        <v>1931</v>
      </c>
      <c r="C549" s="107" t="s">
        <v>1520</v>
      </c>
      <c r="D549" s="107" t="s">
        <v>1932</v>
      </c>
      <c r="E549" s="107" t="s">
        <v>586</v>
      </c>
      <c r="F549" s="107">
        <v>2</v>
      </c>
      <c r="G549" s="107" t="s">
        <v>257</v>
      </c>
      <c r="H549" s="107">
        <v>780593</v>
      </c>
    </row>
    <row r="550" spans="1:8" ht="13.5">
      <c r="A550" s="107">
        <v>780816</v>
      </c>
      <c r="B550" s="107" t="s">
        <v>150</v>
      </c>
      <c r="C550" s="107" t="s">
        <v>198</v>
      </c>
      <c r="D550" s="107" t="s">
        <v>151</v>
      </c>
      <c r="E550" s="107" t="s">
        <v>199</v>
      </c>
      <c r="F550" s="107">
        <v>2</v>
      </c>
      <c r="G550" s="107" t="s">
        <v>345</v>
      </c>
      <c r="H550" s="107">
        <v>780816</v>
      </c>
    </row>
    <row r="551" spans="1:8" ht="13.5">
      <c r="A551" s="107">
        <v>445024</v>
      </c>
      <c r="B551" s="107" t="s">
        <v>415</v>
      </c>
      <c r="C551" s="107" t="s">
        <v>1933</v>
      </c>
      <c r="D551" s="107" t="s">
        <v>397</v>
      </c>
      <c r="E551" s="107" t="s">
        <v>620</v>
      </c>
      <c r="F551" s="107">
        <v>2</v>
      </c>
      <c r="G551" s="107" t="s">
        <v>271</v>
      </c>
      <c r="H551" s="107">
        <v>445024</v>
      </c>
    </row>
    <row r="552" spans="1:8" ht="13.5">
      <c r="A552" s="107">
        <v>779395</v>
      </c>
      <c r="B552" s="107" t="s">
        <v>1934</v>
      </c>
      <c r="C552" s="107" t="s">
        <v>1935</v>
      </c>
      <c r="D552" s="107" t="s">
        <v>1936</v>
      </c>
      <c r="E552" s="107" t="s">
        <v>73</v>
      </c>
      <c r="F552" s="107">
        <v>2</v>
      </c>
      <c r="G552" s="107" t="s">
        <v>209</v>
      </c>
      <c r="H552" s="107">
        <v>779395</v>
      </c>
    </row>
    <row r="553" spans="1:8" ht="13.5">
      <c r="A553" s="107">
        <v>779302</v>
      </c>
      <c r="B553" s="107" t="s">
        <v>1937</v>
      </c>
      <c r="C553" s="107" t="s">
        <v>1938</v>
      </c>
      <c r="D553" s="107" t="s">
        <v>1939</v>
      </c>
      <c r="E553" s="107" t="s">
        <v>558</v>
      </c>
      <c r="F553" s="107">
        <v>2</v>
      </c>
      <c r="G553" s="107" t="s">
        <v>249</v>
      </c>
      <c r="H553" s="107">
        <v>779302</v>
      </c>
    </row>
    <row r="554" spans="1:8" ht="13.5">
      <c r="A554" s="107">
        <v>780531</v>
      </c>
      <c r="B554" s="107" t="s">
        <v>753</v>
      </c>
      <c r="C554" s="107" t="s">
        <v>1940</v>
      </c>
      <c r="D554" s="107" t="s">
        <v>754</v>
      </c>
      <c r="E554" s="107" t="s">
        <v>1941</v>
      </c>
      <c r="F554" s="107">
        <v>2</v>
      </c>
      <c r="G554" s="107" t="s">
        <v>357</v>
      </c>
      <c r="H554" s="107">
        <v>780531</v>
      </c>
    </row>
    <row r="555" spans="1:8" ht="13.5">
      <c r="A555" s="107">
        <v>780699</v>
      </c>
      <c r="B555" s="107" t="s">
        <v>1942</v>
      </c>
      <c r="C555" s="107" t="s">
        <v>1943</v>
      </c>
      <c r="D555" s="107" t="s">
        <v>1944</v>
      </c>
      <c r="E555" s="107" t="s">
        <v>1945</v>
      </c>
      <c r="F555" s="107">
        <v>2</v>
      </c>
      <c r="G555" s="107" t="s">
        <v>898</v>
      </c>
      <c r="H555" s="107">
        <v>780699</v>
      </c>
    </row>
    <row r="556" spans="1:8" ht="13.5">
      <c r="A556" s="107">
        <v>780805</v>
      </c>
      <c r="B556" s="107" t="s">
        <v>896</v>
      </c>
      <c r="C556" s="107" t="s">
        <v>1946</v>
      </c>
      <c r="D556" s="107" t="s">
        <v>897</v>
      </c>
      <c r="E556" s="107" t="s">
        <v>1947</v>
      </c>
      <c r="F556" s="107">
        <v>2</v>
      </c>
      <c r="G556" s="107" t="s">
        <v>362</v>
      </c>
      <c r="H556" s="107">
        <v>780805</v>
      </c>
    </row>
    <row r="557" spans="1:8" ht="13.5">
      <c r="A557" s="107">
        <v>766176</v>
      </c>
      <c r="B557" s="107" t="s">
        <v>1948</v>
      </c>
      <c r="C557" s="107" t="s">
        <v>1949</v>
      </c>
      <c r="D557" s="107" t="s">
        <v>1950</v>
      </c>
      <c r="E557" s="107" t="s">
        <v>327</v>
      </c>
      <c r="F557" s="107">
        <v>2</v>
      </c>
      <c r="G557" s="107" t="s">
        <v>1644</v>
      </c>
      <c r="H557" s="107">
        <v>766176</v>
      </c>
    </row>
    <row r="558" spans="1:8" ht="13.5">
      <c r="A558" s="107">
        <v>24305</v>
      </c>
      <c r="B558" s="107" t="s">
        <v>105</v>
      </c>
      <c r="C558" s="107" t="s">
        <v>1951</v>
      </c>
      <c r="D558" s="107" t="s">
        <v>106</v>
      </c>
      <c r="E558" s="107" t="s">
        <v>332</v>
      </c>
      <c r="F558" s="107">
        <v>2</v>
      </c>
      <c r="G558" s="107" t="s">
        <v>1753</v>
      </c>
      <c r="H558" s="107">
        <v>24305</v>
      </c>
    </row>
    <row r="559" spans="1:8" ht="13.5">
      <c r="A559" s="107">
        <v>24306</v>
      </c>
      <c r="B559" s="107" t="s">
        <v>858</v>
      </c>
      <c r="C559" s="107" t="s">
        <v>425</v>
      </c>
      <c r="D559" s="107" t="s">
        <v>859</v>
      </c>
      <c r="E559" s="107" t="s">
        <v>88</v>
      </c>
      <c r="F559" s="107">
        <v>2</v>
      </c>
      <c r="G559" s="107" t="s">
        <v>284</v>
      </c>
      <c r="H559" s="107">
        <v>24306</v>
      </c>
    </row>
    <row r="560" spans="1:8" ht="13.5">
      <c r="A560" s="107">
        <v>24307</v>
      </c>
      <c r="B560" s="107" t="s">
        <v>874</v>
      </c>
      <c r="C560" s="107" t="s">
        <v>1952</v>
      </c>
      <c r="D560" s="107" t="s">
        <v>875</v>
      </c>
      <c r="E560" s="107" t="s">
        <v>396</v>
      </c>
      <c r="F560" s="107">
        <v>2</v>
      </c>
      <c r="G560" s="107" t="s">
        <v>1953</v>
      </c>
      <c r="H560" s="107">
        <v>24307</v>
      </c>
    </row>
    <row r="561" spans="1:8" ht="13.5">
      <c r="A561" s="107">
        <v>780861</v>
      </c>
      <c r="B561" s="107" t="s">
        <v>932</v>
      </c>
      <c r="C561" s="107" t="s">
        <v>1954</v>
      </c>
      <c r="D561" s="107" t="s">
        <v>402</v>
      </c>
      <c r="E561" s="107" t="s">
        <v>181</v>
      </c>
      <c r="F561" s="107">
        <v>2</v>
      </c>
      <c r="G561" s="107" t="s">
        <v>694</v>
      </c>
      <c r="H561" s="107">
        <v>780861</v>
      </c>
    </row>
    <row r="562" spans="1:8" ht="13.5">
      <c r="A562" s="107">
        <v>809489</v>
      </c>
      <c r="B562" s="107" t="s">
        <v>1955</v>
      </c>
      <c r="C562" s="107" t="s">
        <v>1956</v>
      </c>
      <c r="D562" s="107" t="s">
        <v>1957</v>
      </c>
      <c r="E562" s="107" t="s">
        <v>1958</v>
      </c>
      <c r="F562" s="107">
        <v>2</v>
      </c>
      <c r="G562" s="107" t="s">
        <v>1623</v>
      </c>
      <c r="H562" s="107">
        <v>809489</v>
      </c>
    </row>
    <row r="563" spans="1:8" ht="13.5">
      <c r="A563" s="107">
        <v>780794</v>
      </c>
      <c r="B563" s="107" t="s">
        <v>1959</v>
      </c>
      <c r="C563" s="107" t="s">
        <v>1960</v>
      </c>
      <c r="D563" s="107" t="s">
        <v>1961</v>
      </c>
      <c r="E563" s="107" t="s">
        <v>1962</v>
      </c>
      <c r="F563" s="107">
        <v>2</v>
      </c>
      <c r="G563" s="107" t="s">
        <v>1634</v>
      </c>
      <c r="H563" s="107">
        <v>780794</v>
      </c>
    </row>
    <row r="564" spans="1:8" ht="13.5">
      <c r="A564" s="107">
        <v>780818</v>
      </c>
      <c r="B564" s="107" t="s">
        <v>1560</v>
      </c>
      <c r="C564" s="107" t="s">
        <v>1963</v>
      </c>
      <c r="D564" s="107" t="s">
        <v>1561</v>
      </c>
      <c r="E564" s="107" t="s">
        <v>1563</v>
      </c>
      <c r="F564" s="107">
        <v>2</v>
      </c>
      <c r="G564" s="107" t="s">
        <v>345</v>
      </c>
      <c r="H564" s="107">
        <v>780818</v>
      </c>
    </row>
    <row r="565" spans="1:8" ht="13.5">
      <c r="A565" s="107">
        <v>780833</v>
      </c>
      <c r="B565" s="107" t="s">
        <v>170</v>
      </c>
      <c r="C565" s="107" t="s">
        <v>1964</v>
      </c>
      <c r="D565" s="107" t="s">
        <v>171</v>
      </c>
      <c r="E565" s="107" t="s">
        <v>1572</v>
      </c>
      <c r="F565" s="107">
        <v>2</v>
      </c>
      <c r="G565" s="107" t="s">
        <v>345</v>
      </c>
      <c r="H565" s="107">
        <v>780833</v>
      </c>
    </row>
    <row r="566" spans="1:8" ht="13.5">
      <c r="A566" s="107">
        <v>780422</v>
      </c>
      <c r="B566" s="107" t="s">
        <v>772</v>
      </c>
      <c r="C566" s="107" t="s">
        <v>1741</v>
      </c>
      <c r="D566" s="107" t="s">
        <v>263</v>
      </c>
      <c r="E566" s="107" t="s">
        <v>1965</v>
      </c>
      <c r="F566" s="107">
        <v>2</v>
      </c>
      <c r="G566" s="107" t="s">
        <v>193</v>
      </c>
      <c r="H566" s="107">
        <v>780422</v>
      </c>
    </row>
    <row r="567" spans="1:8" ht="13.5">
      <c r="A567" s="107">
        <v>477009</v>
      </c>
      <c r="B567" s="107" t="s">
        <v>1966</v>
      </c>
      <c r="C567" s="107" t="s">
        <v>867</v>
      </c>
      <c r="D567" s="107" t="s">
        <v>1967</v>
      </c>
      <c r="E567" s="107" t="s">
        <v>868</v>
      </c>
      <c r="F567" s="107">
        <v>2</v>
      </c>
      <c r="G567" s="107" t="s">
        <v>346</v>
      </c>
      <c r="H567" s="107">
        <v>477009</v>
      </c>
    </row>
    <row r="568" spans="1:8" ht="13.5">
      <c r="A568" s="107">
        <v>779431</v>
      </c>
      <c r="B568" s="107" t="s">
        <v>99</v>
      </c>
      <c r="C568" s="107" t="s">
        <v>1968</v>
      </c>
      <c r="D568" s="107" t="s">
        <v>100</v>
      </c>
      <c r="E568" s="107" t="s">
        <v>374</v>
      </c>
      <c r="F568" s="107">
        <v>2</v>
      </c>
      <c r="G568" s="107" t="s">
        <v>830</v>
      </c>
      <c r="H568" s="107">
        <v>779431</v>
      </c>
    </row>
    <row r="569" spans="1:8" ht="13.5">
      <c r="A569" s="107">
        <v>780424</v>
      </c>
      <c r="B569" s="107" t="s">
        <v>1727</v>
      </c>
      <c r="C569" s="107" t="s">
        <v>793</v>
      </c>
      <c r="D569" s="107" t="s">
        <v>1729</v>
      </c>
      <c r="E569" s="107" t="s">
        <v>320</v>
      </c>
      <c r="F569" s="107">
        <v>2</v>
      </c>
      <c r="G569" s="107" t="s">
        <v>193</v>
      </c>
      <c r="H569" s="107">
        <v>780424</v>
      </c>
    </row>
    <row r="570" spans="1:8" ht="13.5">
      <c r="A570" s="107">
        <v>780786</v>
      </c>
      <c r="B570" s="107" t="s">
        <v>447</v>
      </c>
      <c r="C570" s="107" t="s">
        <v>1969</v>
      </c>
      <c r="D570" s="107" t="s">
        <v>448</v>
      </c>
      <c r="E570" s="107" t="s">
        <v>73</v>
      </c>
      <c r="F570" s="107">
        <v>2</v>
      </c>
      <c r="G570" s="107" t="s">
        <v>1634</v>
      </c>
      <c r="H570" s="107">
        <v>780786</v>
      </c>
    </row>
    <row r="571" spans="1:8" ht="13.5">
      <c r="A571" s="107">
        <v>24309</v>
      </c>
      <c r="B571" s="107" t="s">
        <v>1970</v>
      </c>
      <c r="C571" s="107" t="s">
        <v>1257</v>
      </c>
      <c r="D571" s="107" t="s">
        <v>1971</v>
      </c>
      <c r="E571" s="107" t="s">
        <v>67</v>
      </c>
      <c r="F571" s="107">
        <v>2</v>
      </c>
      <c r="G571" s="107" t="s">
        <v>220</v>
      </c>
      <c r="H571" s="107">
        <v>24309</v>
      </c>
    </row>
    <row r="572" spans="1:8" ht="13.5">
      <c r="A572" s="107">
        <v>780596</v>
      </c>
      <c r="B572" s="107" t="s">
        <v>1972</v>
      </c>
      <c r="C572" s="107" t="s">
        <v>1973</v>
      </c>
      <c r="D572" s="107" t="s">
        <v>1974</v>
      </c>
      <c r="E572" s="107" t="s">
        <v>1975</v>
      </c>
      <c r="F572" s="107">
        <v>2</v>
      </c>
      <c r="G572" s="107" t="s">
        <v>257</v>
      </c>
      <c r="H572" s="107">
        <v>780596</v>
      </c>
    </row>
    <row r="573" spans="1:8" ht="13.5">
      <c r="A573" s="107">
        <v>799427</v>
      </c>
      <c r="B573" s="107" t="s">
        <v>99</v>
      </c>
      <c r="C573" s="107" t="s">
        <v>1976</v>
      </c>
      <c r="D573" s="107" t="s">
        <v>100</v>
      </c>
      <c r="E573" s="107" t="s">
        <v>893</v>
      </c>
      <c r="F573" s="107">
        <v>2</v>
      </c>
      <c r="G573" s="107" t="s">
        <v>898</v>
      </c>
      <c r="H573" s="107">
        <v>799427</v>
      </c>
    </row>
    <row r="574" spans="1:8" ht="13.5">
      <c r="A574" s="107">
        <v>766169</v>
      </c>
      <c r="B574" s="107" t="s">
        <v>1977</v>
      </c>
      <c r="C574" s="107" t="s">
        <v>1978</v>
      </c>
      <c r="D574" s="107" t="s">
        <v>1979</v>
      </c>
      <c r="E574" s="107" t="s">
        <v>419</v>
      </c>
      <c r="F574" s="107">
        <v>2</v>
      </c>
      <c r="G574" s="107" t="s">
        <v>1644</v>
      </c>
      <c r="H574" s="107">
        <v>766169</v>
      </c>
    </row>
    <row r="575" spans="1:8" ht="13.5">
      <c r="A575" s="107">
        <v>779377</v>
      </c>
      <c r="B575" s="107" t="s">
        <v>1980</v>
      </c>
      <c r="C575" s="107" t="s">
        <v>713</v>
      </c>
      <c r="D575" s="107" t="s">
        <v>1981</v>
      </c>
      <c r="E575" s="107" t="s">
        <v>180</v>
      </c>
      <c r="F575" s="107">
        <v>2</v>
      </c>
      <c r="G575" s="107" t="s">
        <v>209</v>
      </c>
      <c r="H575" s="107">
        <v>779377</v>
      </c>
    </row>
    <row r="576" spans="1:8" ht="13.5">
      <c r="A576" s="107">
        <v>780428</v>
      </c>
      <c r="B576" s="107" t="s">
        <v>1982</v>
      </c>
      <c r="C576" s="107" t="s">
        <v>722</v>
      </c>
      <c r="D576" s="107" t="s">
        <v>1983</v>
      </c>
      <c r="E576" s="107" t="s">
        <v>531</v>
      </c>
      <c r="F576" s="107">
        <v>2</v>
      </c>
      <c r="G576" s="107" t="s">
        <v>193</v>
      </c>
      <c r="H576" s="107">
        <v>780428</v>
      </c>
    </row>
    <row r="577" spans="1:8" ht="13.5">
      <c r="A577" s="107">
        <v>24310</v>
      </c>
      <c r="B577" s="107" t="s">
        <v>116</v>
      </c>
      <c r="C577" s="107" t="s">
        <v>1949</v>
      </c>
      <c r="D577" s="107" t="s">
        <v>91</v>
      </c>
      <c r="E577" s="107" t="s">
        <v>327</v>
      </c>
      <c r="F577" s="107">
        <v>2</v>
      </c>
      <c r="G577" s="107" t="s">
        <v>81</v>
      </c>
      <c r="H577" s="107">
        <v>24310</v>
      </c>
    </row>
    <row r="578" spans="1:8" ht="13.5">
      <c r="A578" s="107">
        <v>583483</v>
      </c>
      <c r="B578" s="107" t="s">
        <v>1984</v>
      </c>
      <c r="C578" s="107" t="s">
        <v>1985</v>
      </c>
      <c r="D578" s="107" t="s">
        <v>1986</v>
      </c>
      <c r="E578" s="107" t="s">
        <v>164</v>
      </c>
      <c r="F578" s="107">
        <v>2</v>
      </c>
      <c r="G578" s="107" t="s">
        <v>271</v>
      </c>
      <c r="H578" s="107">
        <v>583483</v>
      </c>
    </row>
    <row r="579" spans="1:8" ht="13.5">
      <c r="A579" s="107">
        <v>780832</v>
      </c>
      <c r="B579" s="107" t="s">
        <v>65</v>
      </c>
      <c r="C579" s="107" t="s">
        <v>1987</v>
      </c>
      <c r="D579" s="107" t="s">
        <v>66</v>
      </c>
      <c r="E579" s="107" t="s">
        <v>1988</v>
      </c>
      <c r="F579" s="107">
        <v>2</v>
      </c>
      <c r="G579" s="107" t="s">
        <v>345</v>
      </c>
      <c r="H579" s="107">
        <v>780832</v>
      </c>
    </row>
    <row r="580" spans="1:8" ht="13.5">
      <c r="A580" s="107">
        <v>799542</v>
      </c>
      <c r="B580" s="107" t="s">
        <v>99</v>
      </c>
      <c r="C580" s="107" t="s">
        <v>1989</v>
      </c>
      <c r="D580" s="107" t="s">
        <v>100</v>
      </c>
      <c r="E580" s="107" t="s">
        <v>339</v>
      </c>
      <c r="F580" s="107">
        <v>2</v>
      </c>
      <c r="G580" s="107" t="s">
        <v>888</v>
      </c>
      <c r="H580" s="107">
        <v>799542</v>
      </c>
    </row>
    <row r="581" spans="1:8" ht="13.5">
      <c r="A581" s="107">
        <v>779320</v>
      </c>
      <c r="B581" s="107" t="s">
        <v>728</v>
      </c>
      <c r="C581" s="107" t="s">
        <v>1680</v>
      </c>
      <c r="D581" s="107" t="s">
        <v>729</v>
      </c>
      <c r="E581" s="107" t="s">
        <v>1681</v>
      </c>
      <c r="F581" s="107">
        <v>2</v>
      </c>
      <c r="G581" s="107" t="s">
        <v>249</v>
      </c>
      <c r="H581" s="107">
        <v>779320</v>
      </c>
    </row>
    <row r="582" spans="1:8" ht="13.5">
      <c r="A582" s="107">
        <v>779425</v>
      </c>
      <c r="B582" s="107" t="s">
        <v>1990</v>
      </c>
      <c r="C582" s="107" t="s">
        <v>1991</v>
      </c>
      <c r="D582" s="107" t="s">
        <v>1992</v>
      </c>
      <c r="E582" s="107" t="s">
        <v>1993</v>
      </c>
      <c r="F582" s="107">
        <v>2</v>
      </c>
      <c r="G582" s="107" t="s">
        <v>1767</v>
      </c>
      <c r="H582" s="107">
        <v>779425</v>
      </c>
    </row>
    <row r="583" spans="1:8" ht="13.5">
      <c r="A583" s="107">
        <v>24311</v>
      </c>
      <c r="B583" s="107" t="s">
        <v>302</v>
      </c>
      <c r="C583" s="107" t="s">
        <v>1994</v>
      </c>
      <c r="D583" s="107" t="s">
        <v>303</v>
      </c>
      <c r="E583" s="107" t="s">
        <v>137</v>
      </c>
      <c r="F583" s="107">
        <v>2</v>
      </c>
      <c r="G583" s="107" t="s">
        <v>225</v>
      </c>
      <c r="H583" s="107">
        <v>24311</v>
      </c>
    </row>
    <row r="584" spans="1:8" ht="13.5">
      <c r="A584" s="107">
        <v>779378</v>
      </c>
      <c r="B584" s="107" t="s">
        <v>1995</v>
      </c>
      <c r="C584" s="107" t="s">
        <v>1996</v>
      </c>
      <c r="D584" s="107" t="s">
        <v>1997</v>
      </c>
      <c r="E584" s="107" t="s">
        <v>954</v>
      </c>
      <c r="F584" s="107">
        <v>2</v>
      </c>
      <c r="G584" s="107" t="s">
        <v>209</v>
      </c>
      <c r="H584" s="107">
        <v>779378</v>
      </c>
    </row>
    <row r="585" spans="1:8" ht="13.5">
      <c r="A585" s="107">
        <v>781318</v>
      </c>
      <c r="B585" s="107" t="s">
        <v>333</v>
      </c>
      <c r="C585" s="107" t="s">
        <v>1998</v>
      </c>
      <c r="D585" s="107" t="s">
        <v>334</v>
      </c>
      <c r="E585" s="107" t="s">
        <v>205</v>
      </c>
      <c r="F585" s="107">
        <v>2</v>
      </c>
      <c r="G585" s="107" t="s">
        <v>241</v>
      </c>
      <c r="H585" s="107">
        <v>781318</v>
      </c>
    </row>
    <row r="586" spans="1:8" ht="13.5">
      <c r="A586" s="107">
        <v>24312</v>
      </c>
      <c r="B586" s="107" t="s">
        <v>672</v>
      </c>
      <c r="C586" s="107" t="s">
        <v>1999</v>
      </c>
      <c r="D586" s="107" t="s">
        <v>674</v>
      </c>
      <c r="E586" s="107" t="s">
        <v>296</v>
      </c>
      <c r="F586" s="107">
        <v>2</v>
      </c>
      <c r="G586" s="107" t="s">
        <v>870</v>
      </c>
      <c r="H586" s="107">
        <v>24312</v>
      </c>
    </row>
    <row r="587" spans="1:8" ht="13.5">
      <c r="A587" s="107">
        <v>338106</v>
      </c>
      <c r="B587" s="107" t="s">
        <v>2000</v>
      </c>
      <c r="C587" s="107" t="s">
        <v>1867</v>
      </c>
      <c r="D587" s="107" t="s">
        <v>2001</v>
      </c>
      <c r="E587" s="107" t="s">
        <v>403</v>
      </c>
      <c r="F587" s="107">
        <v>2</v>
      </c>
      <c r="G587" s="107" t="s">
        <v>726</v>
      </c>
      <c r="H587" s="107">
        <v>338106</v>
      </c>
    </row>
    <row r="588" spans="1:8" ht="13.5">
      <c r="A588" s="107">
        <v>780469</v>
      </c>
      <c r="B588" s="107" t="s">
        <v>97</v>
      </c>
      <c r="C588" s="107" t="s">
        <v>270</v>
      </c>
      <c r="D588" s="107" t="s">
        <v>98</v>
      </c>
      <c r="E588" s="107" t="s">
        <v>363</v>
      </c>
      <c r="F588" s="107">
        <v>2</v>
      </c>
      <c r="G588" s="107" t="s">
        <v>286</v>
      </c>
      <c r="H588" s="107">
        <v>780469</v>
      </c>
    </row>
    <row r="589" spans="1:8" ht="13.5">
      <c r="A589" s="107">
        <v>780790</v>
      </c>
      <c r="B589" s="107" t="s">
        <v>2002</v>
      </c>
      <c r="C589" s="107" t="s">
        <v>2003</v>
      </c>
      <c r="D589" s="107" t="s">
        <v>1563</v>
      </c>
      <c r="E589" s="107" t="s">
        <v>154</v>
      </c>
      <c r="F589" s="107">
        <v>2</v>
      </c>
      <c r="G589" s="107" t="s">
        <v>1634</v>
      </c>
      <c r="H589" s="107">
        <v>780790</v>
      </c>
    </row>
    <row r="590" spans="1:8" ht="13.5">
      <c r="A590" s="107">
        <v>799553</v>
      </c>
      <c r="B590" s="107" t="s">
        <v>788</v>
      </c>
      <c r="C590" s="107" t="s">
        <v>2004</v>
      </c>
      <c r="D590" s="107" t="s">
        <v>789</v>
      </c>
      <c r="E590" s="107" t="s">
        <v>2005</v>
      </c>
      <c r="F590" s="107">
        <v>2</v>
      </c>
      <c r="G590" s="107" t="s">
        <v>894</v>
      </c>
      <c r="H590" s="107">
        <v>799553</v>
      </c>
    </row>
    <row r="591" spans="1:8" ht="13.5">
      <c r="A591" s="107">
        <v>780362</v>
      </c>
      <c r="B591" s="107" t="s">
        <v>2006</v>
      </c>
      <c r="C591" s="107" t="s">
        <v>2007</v>
      </c>
      <c r="D591" s="107" t="s">
        <v>2008</v>
      </c>
      <c r="E591" s="107" t="s">
        <v>388</v>
      </c>
      <c r="F591" s="107">
        <v>2</v>
      </c>
      <c r="G591" s="107" t="s">
        <v>167</v>
      </c>
      <c r="H591" s="107">
        <v>780362</v>
      </c>
    </row>
    <row r="592" spans="1:8" ht="13.5">
      <c r="A592" s="107">
        <v>779430</v>
      </c>
      <c r="B592" s="107" t="s">
        <v>473</v>
      </c>
      <c r="C592" s="107" t="s">
        <v>895</v>
      </c>
      <c r="D592" s="107" t="s">
        <v>155</v>
      </c>
      <c r="E592" s="107" t="s">
        <v>1514</v>
      </c>
      <c r="F592" s="107">
        <v>2</v>
      </c>
      <c r="G592" s="107" t="s">
        <v>830</v>
      </c>
      <c r="H592" s="107">
        <v>779430</v>
      </c>
    </row>
    <row r="593" spans="1:8" ht="13.5">
      <c r="A593" s="107">
        <v>24313</v>
      </c>
      <c r="B593" s="107" t="s">
        <v>2009</v>
      </c>
      <c r="C593" s="107" t="s">
        <v>2010</v>
      </c>
      <c r="D593" s="107" t="s">
        <v>2011</v>
      </c>
      <c r="E593" s="107" t="s">
        <v>712</v>
      </c>
      <c r="F593" s="107">
        <v>2</v>
      </c>
      <c r="G593" s="107" t="s">
        <v>81</v>
      </c>
      <c r="H593" s="107">
        <v>24313</v>
      </c>
    </row>
    <row r="594" spans="1:8" ht="13.5">
      <c r="A594" s="107">
        <v>24315</v>
      </c>
      <c r="B594" s="107" t="s">
        <v>2012</v>
      </c>
      <c r="C594" s="107" t="s">
        <v>776</v>
      </c>
      <c r="D594" s="107" t="s">
        <v>2013</v>
      </c>
      <c r="E594" s="107" t="s">
        <v>777</v>
      </c>
      <c r="F594" s="107">
        <v>2</v>
      </c>
      <c r="G594" s="107" t="s">
        <v>126</v>
      </c>
      <c r="H594" s="107">
        <v>24315</v>
      </c>
    </row>
    <row r="595" spans="1:8" ht="13.5">
      <c r="A595" s="107">
        <v>779321</v>
      </c>
      <c r="B595" s="107" t="s">
        <v>1543</v>
      </c>
      <c r="C595" s="107" t="s">
        <v>2014</v>
      </c>
      <c r="D595" s="107" t="s">
        <v>1544</v>
      </c>
      <c r="E595" s="107" t="s">
        <v>62</v>
      </c>
      <c r="F595" s="107">
        <v>2</v>
      </c>
      <c r="G595" s="107" t="s">
        <v>249</v>
      </c>
      <c r="H595" s="107">
        <v>779321</v>
      </c>
    </row>
    <row r="596" spans="1:8" ht="13.5">
      <c r="A596" s="107">
        <v>780431</v>
      </c>
      <c r="B596" s="107" t="s">
        <v>1538</v>
      </c>
      <c r="C596" s="107" t="s">
        <v>2015</v>
      </c>
      <c r="D596" s="107" t="s">
        <v>2016</v>
      </c>
      <c r="E596" s="107" t="s">
        <v>1523</v>
      </c>
      <c r="F596" s="107">
        <v>2</v>
      </c>
      <c r="G596" s="107" t="s">
        <v>193</v>
      </c>
      <c r="H596" s="107">
        <v>780431</v>
      </c>
    </row>
    <row r="597" spans="1:8" ht="13.5">
      <c r="A597" s="107">
        <v>780629</v>
      </c>
      <c r="B597" s="107" t="s">
        <v>135</v>
      </c>
      <c r="C597" s="107" t="s">
        <v>2017</v>
      </c>
      <c r="D597" s="107" t="s">
        <v>136</v>
      </c>
      <c r="E597" s="107" t="s">
        <v>683</v>
      </c>
      <c r="F597" s="107">
        <v>2</v>
      </c>
      <c r="G597" s="107" t="s">
        <v>126</v>
      </c>
      <c r="H597" s="107">
        <v>780629</v>
      </c>
    </row>
    <row r="598" spans="1:8" ht="13.5">
      <c r="A598" s="107">
        <v>799413</v>
      </c>
      <c r="B598" s="107" t="s">
        <v>1601</v>
      </c>
      <c r="C598" s="107" t="s">
        <v>1613</v>
      </c>
      <c r="D598" s="107" t="s">
        <v>1602</v>
      </c>
      <c r="E598" s="107" t="s">
        <v>1614</v>
      </c>
      <c r="F598" s="107">
        <v>2</v>
      </c>
      <c r="G598" s="107" t="s">
        <v>346</v>
      </c>
      <c r="H598" s="107">
        <v>799413</v>
      </c>
    </row>
    <row r="599" spans="1:8" ht="13.5">
      <c r="A599" s="107">
        <v>799417</v>
      </c>
      <c r="B599" s="107" t="s">
        <v>2018</v>
      </c>
      <c r="C599" s="107" t="s">
        <v>2019</v>
      </c>
      <c r="D599" s="107" t="s">
        <v>2020</v>
      </c>
      <c r="E599" s="107" t="s">
        <v>177</v>
      </c>
      <c r="F599" s="107">
        <v>2</v>
      </c>
      <c r="G599" s="107" t="s">
        <v>346</v>
      </c>
      <c r="H599" s="107">
        <v>799417</v>
      </c>
    </row>
    <row r="600" spans="1:8" ht="13.5">
      <c r="A600" s="107">
        <v>779396</v>
      </c>
      <c r="B600" s="107" t="s">
        <v>79</v>
      </c>
      <c r="C600" s="107" t="s">
        <v>1585</v>
      </c>
      <c r="D600" s="107" t="s">
        <v>80</v>
      </c>
      <c r="E600" s="107" t="s">
        <v>1078</v>
      </c>
      <c r="F600" s="107">
        <v>2</v>
      </c>
      <c r="G600" s="107" t="s">
        <v>209</v>
      </c>
      <c r="H600" s="107">
        <v>779396</v>
      </c>
    </row>
    <row r="601" spans="1:8" ht="13.5">
      <c r="A601" s="107">
        <v>780643</v>
      </c>
      <c r="B601" s="107" t="s">
        <v>2021</v>
      </c>
      <c r="C601" s="107" t="s">
        <v>1553</v>
      </c>
      <c r="D601" s="107" t="s">
        <v>1547</v>
      </c>
      <c r="E601" s="107" t="s">
        <v>683</v>
      </c>
      <c r="F601" s="107">
        <v>2</v>
      </c>
      <c r="G601" s="107" t="s">
        <v>271</v>
      </c>
      <c r="H601" s="107">
        <v>780643</v>
      </c>
    </row>
    <row r="602" spans="1:8" ht="13.5">
      <c r="A602" s="107">
        <v>780534</v>
      </c>
      <c r="B602" s="107" t="s">
        <v>1549</v>
      </c>
      <c r="C602" s="107" t="s">
        <v>2022</v>
      </c>
      <c r="D602" s="107" t="s">
        <v>1550</v>
      </c>
      <c r="E602" s="107" t="s">
        <v>313</v>
      </c>
      <c r="F602" s="107">
        <v>2</v>
      </c>
      <c r="G602" s="107" t="s">
        <v>357</v>
      </c>
      <c r="H602" s="107">
        <v>780534</v>
      </c>
    </row>
    <row r="603" spans="1:8" ht="13.5">
      <c r="A603" s="107">
        <v>780803</v>
      </c>
      <c r="B603" s="107" t="s">
        <v>628</v>
      </c>
      <c r="C603" s="107" t="s">
        <v>1532</v>
      </c>
      <c r="D603" s="107" t="s">
        <v>629</v>
      </c>
      <c r="E603" s="107" t="s">
        <v>637</v>
      </c>
      <c r="F603" s="107">
        <v>2</v>
      </c>
      <c r="G603" s="107" t="s">
        <v>362</v>
      </c>
      <c r="H603" s="107">
        <v>780803</v>
      </c>
    </row>
    <row r="604" spans="1:8" ht="13.5">
      <c r="A604" s="107">
        <v>780846</v>
      </c>
      <c r="B604" s="107" t="s">
        <v>99</v>
      </c>
      <c r="C604" s="107" t="s">
        <v>2023</v>
      </c>
      <c r="D604" s="107" t="s">
        <v>100</v>
      </c>
      <c r="E604" s="107" t="s">
        <v>855</v>
      </c>
      <c r="F604" s="107">
        <v>2</v>
      </c>
      <c r="G604" s="107" t="s">
        <v>708</v>
      </c>
      <c r="H604" s="107">
        <v>780846</v>
      </c>
    </row>
    <row r="605" spans="1:8" ht="13.5">
      <c r="A605" s="107">
        <v>780635</v>
      </c>
      <c r="B605" s="107" t="s">
        <v>2024</v>
      </c>
      <c r="C605" s="107" t="s">
        <v>2025</v>
      </c>
      <c r="D605" s="107" t="s">
        <v>2026</v>
      </c>
      <c r="E605" s="107" t="s">
        <v>819</v>
      </c>
      <c r="F605" s="107">
        <v>2</v>
      </c>
      <c r="G605" s="107" t="s">
        <v>126</v>
      </c>
      <c r="H605" s="107">
        <v>780635</v>
      </c>
    </row>
    <row r="606" spans="1:8" ht="13.5">
      <c r="A606" s="107">
        <v>779309</v>
      </c>
      <c r="B606" s="107" t="s">
        <v>108</v>
      </c>
      <c r="C606" s="107" t="s">
        <v>698</v>
      </c>
      <c r="D606" s="107" t="s">
        <v>109</v>
      </c>
      <c r="E606" s="107" t="s">
        <v>396</v>
      </c>
      <c r="F606" s="107">
        <v>2</v>
      </c>
      <c r="G606" s="107" t="s">
        <v>249</v>
      </c>
      <c r="H606" s="107">
        <v>779309</v>
      </c>
    </row>
    <row r="607" spans="1:8" ht="13.5">
      <c r="A607" s="107">
        <v>780645</v>
      </c>
      <c r="B607" s="107" t="s">
        <v>1586</v>
      </c>
      <c r="C607" s="107" t="s">
        <v>2027</v>
      </c>
      <c r="D607" s="107" t="s">
        <v>1587</v>
      </c>
      <c r="E607" s="107" t="s">
        <v>224</v>
      </c>
      <c r="F607" s="107">
        <v>2</v>
      </c>
      <c r="G607" s="107" t="s">
        <v>271</v>
      </c>
      <c r="H607" s="107">
        <v>780645</v>
      </c>
    </row>
    <row r="608" spans="1:8" ht="13.5">
      <c r="A608" s="107">
        <v>780695</v>
      </c>
      <c r="B608" s="107" t="s">
        <v>2028</v>
      </c>
      <c r="C608" s="107" t="s">
        <v>2029</v>
      </c>
      <c r="D608" s="107" t="s">
        <v>2030</v>
      </c>
      <c r="E608" s="107" t="s">
        <v>2031</v>
      </c>
      <c r="F608" s="107">
        <v>2</v>
      </c>
      <c r="G608" s="107" t="s">
        <v>898</v>
      </c>
      <c r="H608" s="107">
        <v>780695</v>
      </c>
    </row>
    <row r="609" spans="1:8" ht="13.5">
      <c r="A609" s="107">
        <v>779402</v>
      </c>
      <c r="B609" s="107" t="s">
        <v>248</v>
      </c>
      <c r="C609" s="107" t="s">
        <v>2032</v>
      </c>
      <c r="D609" s="107" t="s">
        <v>247</v>
      </c>
      <c r="E609" s="107" t="s">
        <v>2033</v>
      </c>
      <c r="F609" s="107">
        <v>2</v>
      </c>
      <c r="G609" s="107" t="s">
        <v>209</v>
      </c>
      <c r="H609" s="107">
        <v>779402</v>
      </c>
    </row>
    <row r="610" spans="1:8" ht="13.5">
      <c r="A610" s="107">
        <v>780824</v>
      </c>
      <c r="B610" s="107" t="s">
        <v>99</v>
      </c>
      <c r="C610" s="107" t="s">
        <v>2034</v>
      </c>
      <c r="D610" s="107" t="s">
        <v>115</v>
      </c>
      <c r="E610" s="107" t="s">
        <v>1095</v>
      </c>
      <c r="F610" s="107">
        <v>2</v>
      </c>
      <c r="G610" s="107" t="s">
        <v>345</v>
      </c>
      <c r="H610" s="107">
        <v>780824</v>
      </c>
    </row>
    <row r="611" spans="1:8" ht="13.5">
      <c r="A611" s="107">
        <v>779417</v>
      </c>
      <c r="B611" s="107" t="s">
        <v>802</v>
      </c>
      <c r="C611" s="107" t="s">
        <v>2035</v>
      </c>
      <c r="D611" s="107" t="s">
        <v>2036</v>
      </c>
      <c r="E611" s="107" t="s">
        <v>1605</v>
      </c>
      <c r="F611" s="107">
        <v>2</v>
      </c>
      <c r="G611" s="107" t="s">
        <v>38</v>
      </c>
      <c r="H611" s="107">
        <v>779417</v>
      </c>
    </row>
    <row r="612" spans="1:8" ht="13.5">
      <c r="A612" s="107">
        <v>779387</v>
      </c>
      <c r="B612" s="107" t="s">
        <v>1543</v>
      </c>
      <c r="C612" s="107" t="s">
        <v>394</v>
      </c>
      <c r="D612" s="107" t="s">
        <v>1544</v>
      </c>
      <c r="E612" s="107" t="s">
        <v>350</v>
      </c>
      <c r="F612" s="107">
        <v>2</v>
      </c>
      <c r="G612" s="107" t="s">
        <v>209</v>
      </c>
      <c r="H612" s="107">
        <v>779387</v>
      </c>
    </row>
    <row r="613" spans="1:8" ht="13.5">
      <c r="A613" s="107">
        <v>779438</v>
      </c>
      <c r="B613" s="107" t="s">
        <v>47</v>
      </c>
      <c r="C613" s="107" t="s">
        <v>2037</v>
      </c>
      <c r="D613" s="107" t="s">
        <v>48</v>
      </c>
      <c r="E613" s="107" t="s">
        <v>183</v>
      </c>
      <c r="F613" s="107">
        <v>2</v>
      </c>
      <c r="G613" s="107" t="s">
        <v>825</v>
      </c>
      <c r="H613" s="107">
        <v>779438</v>
      </c>
    </row>
    <row r="614" spans="1:8" ht="13.5">
      <c r="A614" s="107">
        <v>780760</v>
      </c>
      <c r="B614" s="107" t="s">
        <v>2038</v>
      </c>
      <c r="C614" s="107" t="s">
        <v>2039</v>
      </c>
      <c r="D614" s="107" t="s">
        <v>2040</v>
      </c>
      <c r="E614" s="107" t="s">
        <v>1545</v>
      </c>
      <c r="F614" s="107">
        <v>2</v>
      </c>
      <c r="G614" s="107" t="s">
        <v>278</v>
      </c>
      <c r="H614" s="107">
        <v>780760</v>
      </c>
    </row>
    <row r="615" spans="1:8" ht="13.5">
      <c r="A615" s="107">
        <v>780769</v>
      </c>
      <c r="B615" s="107" t="s">
        <v>2021</v>
      </c>
      <c r="C615" s="107" t="s">
        <v>2041</v>
      </c>
      <c r="D615" s="107" t="s">
        <v>1547</v>
      </c>
      <c r="E615" s="107" t="s">
        <v>2042</v>
      </c>
      <c r="F615" s="107">
        <v>2</v>
      </c>
      <c r="G615" s="107" t="s">
        <v>278</v>
      </c>
      <c r="H615" s="107">
        <v>780769</v>
      </c>
    </row>
    <row r="616" spans="1:8" ht="13.5">
      <c r="A616" s="107">
        <v>781329</v>
      </c>
      <c r="B616" s="107" t="s">
        <v>2043</v>
      </c>
      <c r="C616" s="107" t="s">
        <v>2044</v>
      </c>
      <c r="D616" s="107" t="s">
        <v>651</v>
      </c>
      <c r="E616" s="107" t="s">
        <v>2045</v>
      </c>
      <c r="F616" s="107">
        <v>2</v>
      </c>
      <c r="G616" s="107" t="s">
        <v>241</v>
      </c>
      <c r="H616" s="107">
        <v>781329</v>
      </c>
    </row>
    <row r="617" spans="1:8" ht="13.5">
      <c r="A617" s="107">
        <v>780842</v>
      </c>
      <c r="B617" s="107" t="s">
        <v>529</v>
      </c>
      <c r="C617" s="107" t="s">
        <v>2046</v>
      </c>
      <c r="D617" s="107" t="s">
        <v>608</v>
      </c>
      <c r="E617" s="107" t="s">
        <v>1227</v>
      </c>
      <c r="F617" s="107">
        <v>2</v>
      </c>
      <c r="G617" s="107" t="s">
        <v>708</v>
      </c>
      <c r="H617" s="107">
        <v>780842</v>
      </c>
    </row>
    <row r="618" spans="1:8" ht="13.5">
      <c r="A618" s="107">
        <v>397647</v>
      </c>
      <c r="B618" s="107" t="s">
        <v>2047</v>
      </c>
      <c r="C618" s="107" t="s">
        <v>1558</v>
      </c>
      <c r="D618" s="107" t="s">
        <v>2048</v>
      </c>
      <c r="E618" s="107" t="s">
        <v>39</v>
      </c>
      <c r="F618" s="107">
        <v>2</v>
      </c>
      <c r="G618" s="107" t="s">
        <v>286</v>
      </c>
      <c r="H618" s="107">
        <v>397647</v>
      </c>
    </row>
    <row r="619" spans="1:8" ht="13.5">
      <c r="A619" s="107">
        <v>445030</v>
      </c>
      <c r="B619" s="107" t="s">
        <v>43</v>
      </c>
      <c r="C619" s="107" t="s">
        <v>2049</v>
      </c>
      <c r="D619" s="107" t="s">
        <v>44</v>
      </c>
      <c r="E619" s="107" t="s">
        <v>392</v>
      </c>
      <c r="F619" s="107">
        <v>2</v>
      </c>
      <c r="G619" s="107" t="s">
        <v>934</v>
      </c>
      <c r="H619" s="107">
        <v>445030</v>
      </c>
    </row>
    <row r="620" spans="1:8" ht="13.5">
      <c r="A620" s="107">
        <v>780860</v>
      </c>
      <c r="B620" s="107" t="s">
        <v>803</v>
      </c>
      <c r="C620" s="107" t="s">
        <v>2050</v>
      </c>
      <c r="D620" s="107" t="s">
        <v>804</v>
      </c>
      <c r="E620" s="107" t="s">
        <v>692</v>
      </c>
      <c r="F620" s="107">
        <v>2</v>
      </c>
      <c r="G620" s="107" t="s">
        <v>694</v>
      </c>
      <c r="H620" s="107">
        <v>780860</v>
      </c>
    </row>
    <row r="621" spans="1:8" ht="13.5">
      <c r="A621" s="107">
        <v>780464</v>
      </c>
      <c r="B621" s="107" t="s">
        <v>808</v>
      </c>
      <c r="C621" s="107" t="s">
        <v>2051</v>
      </c>
      <c r="D621" s="107" t="s">
        <v>809</v>
      </c>
      <c r="E621" s="107" t="s">
        <v>202</v>
      </c>
      <c r="F621" s="107">
        <v>2</v>
      </c>
      <c r="G621" s="107" t="s">
        <v>259</v>
      </c>
      <c r="H621" s="107">
        <v>780464</v>
      </c>
    </row>
    <row r="622" spans="1:8" ht="13.5">
      <c r="A622" s="107">
        <v>780486</v>
      </c>
      <c r="B622" s="107" t="s">
        <v>2052</v>
      </c>
      <c r="C622" s="107" t="s">
        <v>2053</v>
      </c>
      <c r="D622" s="107" t="s">
        <v>2054</v>
      </c>
      <c r="E622" s="107" t="s">
        <v>2055</v>
      </c>
      <c r="F622" s="107">
        <v>2</v>
      </c>
      <c r="G622" s="107" t="s">
        <v>290</v>
      </c>
      <c r="H622" s="107">
        <v>780486</v>
      </c>
    </row>
    <row r="623" spans="1:8" ht="13.5">
      <c r="A623" s="107">
        <v>766172</v>
      </c>
      <c r="B623" s="107" t="s">
        <v>97</v>
      </c>
      <c r="C623" s="107" t="s">
        <v>2056</v>
      </c>
      <c r="D623" s="107" t="s">
        <v>98</v>
      </c>
      <c r="E623" s="107" t="s">
        <v>2057</v>
      </c>
      <c r="F623" s="107">
        <v>2</v>
      </c>
      <c r="G623" s="107" t="s">
        <v>1644</v>
      </c>
      <c r="H623" s="107">
        <v>766172</v>
      </c>
    </row>
    <row r="624" spans="1:8" ht="13.5">
      <c r="A624" s="107">
        <v>779397</v>
      </c>
      <c r="B624" s="107" t="s">
        <v>2058</v>
      </c>
      <c r="C624" s="107" t="s">
        <v>1189</v>
      </c>
      <c r="D624" s="107" t="s">
        <v>2059</v>
      </c>
      <c r="E624" s="107" t="s">
        <v>677</v>
      </c>
      <c r="F624" s="107">
        <v>2</v>
      </c>
      <c r="G624" s="107" t="s">
        <v>209</v>
      </c>
      <c r="H624" s="107">
        <v>779397</v>
      </c>
    </row>
    <row r="625" spans="1:8" ht="13.5">
      <c r="A625" s="107">
        <v>799550</v>
      </c>
      <c r="B625" s="107" t="s">
        <v>2060</v>
      </c>
      <c r="C625" s="107" t="s">
        <v>2061</v>
      </c>
      <c r="D625" s="107" t="s">
        <v>2062</v>
      </c>
      <c r="E625" s="107" t="s">
        <v>622</v>
      </c>
      <c r="F625" s="107">
        <v>2</v>
      </c>
      <c r="G625" s="107" t="s">
        <v>894</v>
      </c>
      <c r="H625" s="107">
        <v>799550</v>
      </c>
    </row>
    <row r="626" spans="1:8" ht="13.5">
      <c r="A626" s="107">
        <v>780761</v>
      </c>
      <c r="B626" s="107" t="s">
        <v>359</v>
      </c>
      <c r="C626" s="107" t="s">
        <v>2063</v>
      </c>
      <c r="D626" s="107" t="s">
        <v>360</v>
      </c>
      <c r="E626" s="107" t="s">
        <v>339</v>
      </c>
      <c r="F626" s="107">
        <v>2</v>
      </c>
      <c r="G626" s="107" t="s">
        <v>278</v>
      </c>
      <c r="H626" s="107">
        <v>780761</v>
      </c>
    </row>
    <row r="627" spans="1:8" ht="13.5">
      <c r="A627" s="107">
        <v>780817</v>
      </c>
      <c r="B627" s="107" t="s">
        <v>433</v>
      </c>
      <c r="C627" s="107" t="s">
        <v>1565</v>
      </c>
      <c r="D627" s="107" t="s">
        <v>434</v>
      </c>
      <c r="E627" s="107" t="s">
        <v>264</v>
      </c>
      <c r="F627" s="107">
        <v>2</v>
      </c>
      <c r="G627" s="107" t="s">
        <v>345</v>
      </c>
      <c r="H627" s="107">
        <v>780817</v>
      </c>
    </row>
    <row r="628" spans="1:8" ht="13.5">
      <c r="A628" s="107">
        <v>780819</v>
      </c>
      <c r="B628" s="107" t="s">
        <v>1560</v>
      </c>
      <c r="C628" s="107" t="s">
        <v>2064</v>
      </c>
      <c r="D628" s="107" t="s">
        <v>1561</v>
      </c>
      <c r="E628" s="107" t="s">
        <v>2065</v>
      </c>
      <c r="F628" s="107">
        <v>2</v>
      </c>
      <c r="G628" s="107" t="s">
        <v>345</v>
      </c>
      <c r="H628" s="107">
        <v>780819</v>
      </c>
    </row>
    <row r="629" spans="1:8" ht="13.5">
      <c r="A629" s="107">
        <v>338473</v>
      </c>
      <c r="B629" s="107" t="s">
        <v>482</v>
      </c>
      <c r="C629" s="107" t="s">
        <v>2066</v>
      </c>
      <c r="D629" s="107" t="s">
        <v>216</v>
      </c>
      <c r="E629" s="107" t="s">
        <v>435</v>
      </c>
      <c r="F629" s="107">
        <v>2</v>
      </c>
      <c r="G629" s="107" t="s">
        <v>81</v>
      </c>
      <c r="H629" s="107">
        <v>338473</v>
      </c>
    </row>
    <row r="630" spans="1:8" ht="13.5">
      <c r="A630" s="107">
        <v>766163</v>
      </c>
      <c r="B630" s="107" t="s">
        <v>97</v>
      </c>
      <c r="C630" s="107" t="s">
        <v>2067</v>
      </c>
      <c r="D630" s="107" t="s">
        <v>98</v>
      </c>
      <c r="E630" s="107" t="s">
        <v>2068</v>
      </c>
      <c r="F630" s="107">
        <v>2</v>
      </c>
      <c r="G630" s="107" t="s">
        <v>1644</v>
      </c>
      <c r="H630" s="107">
        <v>766163</v>
      </c>
    </row>
    <row r="631" spans="1:8" ht="13.5">
      <c r="A631" s="107">
        <v>799536</v>
      </c>
      <c r="B631" s="107" t="s">
        <v>150</v>
      </c>
      <c r="C631" s="107" t="s">
        <v>1591</v>
      </c>
      <c r="D631" s="107" t="s">
        <v>151</v>
      </c>
      <c r="E631" s="107" t="s">
        <v>59</v>
      </c>
      <c r="F631" s="107">
        <v>2</v>
      </c>
      <c r="G631" s="107" t="s">
        <v>888</v>
      </c>
      <c r="H631" s="107">
        <v>799536</v>
      </c>
    </row>
    <row r="632" spans="1:8" ht="13.5">
      <c r="A632" s="107">
        <v>397664</v>
      </c>
      <c r="B632" s="107" t="s">
        <v>223</v>
      </c>
      <c r="C632" s="107" t="s">
        <v>2069</v>
      </c>
      <c r="D632" s="107" t="s">
        <v>949</v>
      </c>
      <c r="E632" s="107" t="s">
        <v>2070</v>
      </c>
      <c r="F632" s="107">
        <v>2</v>
      </c>
      <c r="G632" s="107" t="s">
        <v>167</v>
      </c>
      <c r="H632" s="107">
        <v>397664</v>
      </c>
    </row>
    <row r="633" spans="1:8" ht="13.5">
      <c r="A633" s="107">
        <v>24317</v>
      </c>
      <c r="B633" s="107" t="s">
        <v>519</v>
      </c>
      <c r="C633" s="107" t="s">
        <v>258</v>
      </c>
      <c r="D633" s="107" t="s">
        <v>136</v>
      </c>
      <c r="E633" s="107" t="s">
        <v>95</v>
      </c>
      <c r="F633" s="107">
        <v>2</v>
      </c>
      <c r="G633" s="107" t="s">
        <v>694</v>
      </c>
      <c r="H633" s="107">
        <v>24317</v>
      </c>
    </row>
    <row r="634" spans="1:8" ht="13.5">
      <c r="A634" s="107">
        <v>511857</v>
      </c>
      <c r="B634" s="107" t="s">
        <v>1019</v>
      </c>
      <c r="C634" s="107" t="s">
        <v>2071</v>
      </c>
      <c r="D634" s="107" t="s">
        <v>1021</v>
      </c>
      <c r="E634" s="107" t="s">
        <v>1548</v>
      </c>
      <c r="F634" s="107">
        <v>2</v>
      </c>
      <c r="G634" s="107" t="s">
        <v>934</v>
      </c>
      <c r="H634" s="107">
        <v>511857</v>
      </c>
    </row>
    <row r="635" spans="1:8" ht="13.5">
      <c r="A635" s="107">
        <v>780366</v>
      </c>
      <c r="B635" s="107" t="s">
        <v>2072</v>
      </c>
      <c r="C635" s="107" t="s">
        <v>2073</v>
      </c>
      <c r="D635" s="107" t="s">
        <v>2074</v>
      </c>
      <c r="E635" s="107" t="s">
        <v>2075</v>
      </c>
      <c r="F635" s="107">
        <v>2</v>
      </c>
      <c r="G635" s="107" t="s">
        <v>167</v>
      </c>
      <c r="H635" s="107">
        <v>780366</v>
      </c>
    </row>
    <row r="636" spans="1:8" ht="13.5">
      <c r="A636" s="107">
        <v>799514</v>
      </c>
      <c r="B636" s="107" t="s">
        <v>2021</v>
      </c>
      <c r="C636" s="107" t="s">
        <v>1564</v>
      </c>
      <c r="D636" s="107" t="s">
        <v>1547</v>
      </c>
      <c r="E636" s="107" t="s">
        <v>185</v>
      </c>
      <c r="F636" s="107">
        <v>2</v>
      </c>
      <c r="G636" s="107" t="s">
        <v>361</v>
      </c>
      <c r="H636" s="107">
        <v>799514</v>
      </c>
    </row>
    <row r="637" spans="1:8" ht="13.5">
      <c r="A637" s="107">
        <v>779277</v>
      </c>
      <c r="B637" s="107" t="s">
        <v>565</v>
      </c>
      <c r="C637" s="107" t="s">
        <v>2076</v>
      </c>
      <c r="D637" s="107" t="s">
        <v>566</v>
      </c>
      <c r="E637" s="107" t="s">
        <v>2077</v>
      </c>
      <c r="F637" s="107">
        <v>2</v>
      </c>
      <c r="G637" s="107" t="s">
        <v>878</v>
      </c>
      <c r="H637" s="107">
        <v>779277</v>
      </c>
    </row>
    <row r="638" spans="1:8" ht="13.5">
      <c r="A638" s="107">
        <v>24318</v>
      </c>
      <c r="B638" s="107" t="s">
        <v>230</v>
      </c>
      <c r="C638" s="107" t="s">
        <v>2078</v>
      </c>
      <c r="D638" s="107" t="s">
        <v>231</v>
      </c>
      <c r="E638" s="107" t="s">
        <v>2079</v>
      </c>
      <c r="F638" s="107">
        <v>2</v>
      </c>
      <c r="G638" s="107" t="s">
        <v>278</v>
      </c>
      <c r="H638" s="107">
        <v>24318</v>
      </c>
    </row>
    <row r="639" spans="1:8" ht="13.5">
      <c r="A639" s="107">
        <v>780525</v>
      </c>
      <c r="B639" s="107" t="s">
        <v>386</v>
      </c>
      <c r="C639" s="107" t="s">
        <v>2080</v>
      </c>
      <c r="D639" s="107" t="s">
        <v>387</v>
      </c>
      <c r="E639" s="107" t="s">
        <v>1540</v>
      </c>
      <c r="F639" s="107">
        <v>2</v>
      </c>
      <c r="G639" s="107" t="s">
        <v>357</v>
      </c>
      <c r="H639" s="107">
        <v>780525</v>
      </c>
    </row>
    <row r="640" spans="1:8" ht="13.5">
      <c r="A640" s="107">
        <v>780617</v>
      </c>
      <c r="B640" s="107" t="s">
        <v>2081</v>
      </c>
      <c r="C640" s="107" t="s">
        <v>2082</v>
      </c>
      <c r="D640" s="107" t="s">
        <v>2083</v>
      </c>
      <c r="E640" s="107" t="s">
        <v>686</v>
      </c>
      <c r="F640" s="107">
        <v>2</v>
      </c>
      <c r="G640" s="107" t="s">
        <v>257</v>
      </c>
      <c r="H640" s="107">
        <v>780617</v>
      </c>
    </row>
    <row r="641" spans="1:8" ht="13.5">
      <c r="A641" s="107">
        <v>799554</v>
      </c>
      <c r="B641" s="107" t="s">
        <v>2084</v>
      </c>
      <c r="C641" s="107" t="s">
        <v>183</v>
      </c>
      <c r="D641" s="107" t="s">
        <v>2085</v>
      </c>
      <c r="E641" s="107" t="s">
        <v>183</v>
      </c>
      <c r="F641" s="107">
        <v>2</v>
      </c>
      <c r="G641" s="107" t="s">
        <v>894</v>
      </c>
      <c r="H641" s="107">
        <v>799554</v>
      </c>
    </row>
    <row r="642" spans="1:8" ht="13.5">
      <c r="A642" s="107">
        <v>780418</v>
      </c>
      <c r="B642" s="107" t="s">
        <v>294</v>
      </c>
      <c r="C642" s="107" t="s">
        <v>2086</v>
      </c>
      <c r="D642" s="107" t="s">
        <v>295</v>
      </c>
      <c r="E642" s="107" t="s">
        <v>71</v>
      </c>
      <c r="F642" s="107">
        <v>2</v>
      </c>
      <c r="G642" s="107" t="s">
        <v>193</v>
      </c>
      <c r="H642" s="107">
        <v>780418</v>
      </c>
    </row>
    <row r="643" spans="1:8" ht="13.5">
      <c r="A643" s="107">
        <v>764012</v>
      </c>
      <c r="B643" s="107" t="s">
        <v>2087</v>
      </c>
      <c r="C643" s="107" t="s">
        <v>2088</v>
      </c>
      <c r="D643" s="107" t="s">
        <v>2089</v>
      </c>
      <c r="E643" s="107" t="s">
        <v>2090</v>
      </c>
      <c r="F643" s="107">
        <v>2</v>
      </c>
      <c r="G643" s="107" t="s">
        <v>284</v>
      </c>
      <c r="H643" s="107">
        <v>764012</v>
      </c>
    </row>
    <row r="644" spans="1:8" ht="13.5">
      <c r="A644" s="107">
        <v>24319</v>
      </c>
      <c r="B644" s="107" t="s">
        <v>2091</v>
      </c>
      <c r="C644" s="107" t="s">
        <v>2092</v>
      </c>
      <c r="D644" s="107" t="s">
        <v>2093</v>
      </c>
      <c r="E644" s="107" t="s">
        <v>868</v>
      </c>
      <c r="F644" s="107">
        <v>2</v>
      </c>
      <c r="G644" s="107" t="s">
        <v>346</v>
      </c>
      <c r="H644" s="107">
        <v>24319</v>
      </c>
    </row>
    <row r="645" spans="1:8" ht="13.5">
      <c r="A645" s="107">
        <v>24320</v>
      </c>
      <c r="B645" s="107" t="s">
        <v>849</v>
      </c>
      <c r="C645" s="107" t="s">
        <v>2094</v>
      </c>
      <c r="D645" s="107" t="s">
        <v>850</v>
      </c>
      <c r="E645" s="107" t="s">
        <v>2095</v>
      </c>
      <c r="F645" s="107">
        <v>2</v>
      </c>
      <c r="G645" s="107" t="s">
        <v>209</v>
      </c>
      <c r="H645" s="107">
        <v>24320</v>
      </c>
    </row>
    <row r="646" spans="1:8" ht="13.5">
      <c r="A646" s="107">
        <v>780455</v>
      </c>
      <c r="B646" s="107" t="s">
        <v>206</v>
      </c>
      <c r="C646" s="107" t="s">
        <v>2096</v>
      </c>
      <c r="D646" s="107" t="s">
        <v>207</v>
      </c>
      <c r="E646" s="107" t="s">
        <v>277</v>
      </c>
      <c r="F646" s="107">
        <v>2</v>
      </c>
      <c r="G646" s="107" t="s">
        <v>259</v>
      </c>
      <c r="H646" s="107">
        <v>780455</v>
      </c>
    </row>
    <row r="647" spans="1:8" ht="13.5">
      <c r="A647" s="107">
        <v>780477</v>
      </c>
      <c r="B647" s="107" t="s">
        <v>2097</v>
      </c>
      <c r="C647" s="107" t="s">
        <v>2098</v>
      </c>
      <c r="D647" s="107" t="s">
        <v>848</v>
      </c>
      <c r="E647" s="107" t="s">
        <v>2099</v>
      </c>
      <c r="F647" s="107">
        <v>2</v>
      </c>
      <c r="G647" s="107" t="s">
        <v>286</v>
      </c>
      <c r="H647" s="107">
        <v>780477</v>
      </c>
    </row>
    <row r="648" spans="1:8" ht="13.5">
      <c r="A648" s="107">
        <v>780440</v>
      </c>
      <c r="B648" s="107" t="s">
        <v>2100</v>
      </c>
      <c r="C648" s="107" t="s">
        <v>2101</v>
      </c>
      <c r="D648" s="107" t="s">
        <v>2102</v>
      </c>
      <c r="E648" s="107" t="s">
        <v>1993</v>
      </c>
      <c r="F648" s="107">
        <v>2</v>
      </c>
      <c r="G648" s="107" t="s">
        <v>414</v>
      </c>
      <c r="H648" s="107">
        <v>780440</v>
      </c>
    </row>
    <row r="649" spans="1:8" ht="13.5">
      <c r="A649" s="107">
        <v>24321</v>
      </c>
      <c r="B649" s="107" t="s">
        <v>2103</v>
      </c>
      <c r="C649" s="107" t="s">
        <v>2104</v>
      </c>
      <c r="D649" s="107" t="s">
        <v>2105</v>
      </c>
      <c r="E649" s="107" t="s">
        <v>403</v>
      </c>
      <c r="F649" s="107">
        <v>2</v>
      </c>
      <c r="G649" s="107" t="s">
        <v>2106</v>
      </c>
      <c r="H649" s="107">
        <v>24321</v>
      </c>
    </row>
    <row r="650" spans="1:8" ht="13.5">
      <c r="A650" s="107">
        <v>24322</v>
      </c>
      <c r="B650" s="107" t="s">
        <v>162</v>
      </c>
      <c r="C650" s="107" t="s">
        <v>2107</v>
      </c>
      <c r="D650" s="107" t="s">
        <v>163</v>
      </c>
      <c r="E650" s="107" t="s">
        <v>121</v>
      </c>
      <c r="F650" s="107">
        <v>2</v>
      </c>
      <c r="G650" s="107" t="s">
        <v>888</v>
      </c>
      <c r="H650" s="107">
        <v>24322</v>
      </c>
    </row>
    <row r="651" spans="1:8" ht="13.5">
      <c r="A651" s="107">
        <v>780536</v>
      </c>
      <c r="B651" s="107" t="s">
        <v>116</v>
      </c>
      <c r="C651" s="107" t="s">
        <v>814</v>
      </c>
      <c r="D651" s="107" t="s">
        <v>91</v>
      </c>
      <c r="E651" s="107" t="s">
        <v>815</v>
      </c>
      <c r="F651" s="107">
        <v>2</v>
      </c>
      <c r="G651" s="107" t="s">
        <v>357</v>
      </c>
      <c r="H651" s="107">
        <v>780536</v>
      </c>
    </row>
    <row r="652" spans="1:8" ht="13.5">
      <c r="A652" s="107">
        <v>780694</v>
      </c>
      <c r="B652" s="107" t="s">
        <v>955</v>
      </c>
      <c r="C652" s="107" t="s">
        <v>662</v>
      </c>
      <c r="D652" s="107" t="s">
        <v>956</v>
      </c>
      <c r="E652" s="107" t="s">
        <v>217</v>
      </c>
      <c r="F652" s="107">
        <v>2</v>
      </c>
      <c r="G652" s="107" t="s">
        <v>898</v>
      </c>
      <c r="H652" s="107">
        <v>780694</v>
      </c>
    </row>
    <row r="653" spans="1:8" ht="13.5">
      <c r="A653" s="107">
        <v>24323</v>
      </c>
      <c r="B653" s="107" t="s">
        <v>1599</v>
      </c>
      <c r="C653" s="107" t="s">
        <v>2108</v>
      </c>
      <c r="D653" s="107" t="s">
        <v>1600</v>
      </c>
      <c r="E653" s="107" t="s">
        <v>1576</v>
      </c>
      <c r="F653" s="107">
        <v>2</v>
      </c>
      <c r="G653" s="107" t="s">
        <v>278</v>
      </c>
      <c r="H653" s="107">
        <v>24323</v>
      </c>
    </row>
    <row r="654" spans="1:8" ht="13.5">
      <c r="A654" s="107">
        <v>24324</v>
      </c>
      <c r="B654" s="107" t="s">
        <v>82</v>
      </c>
      <c r="C654" s="107" t="s">
        <v>2109</v>
      </c>
      <c r="D654" s="107" t="s">
        <v>83</v>
      </c>
      <c r="E654" s="107" t="s">
        <v>512</v>
      </c>
      <c r="F654" s="107">
        <v>2</v>
      </c>
      <c r="G654" s="107" t="s">
        <v>870</v>
      </c>
      <c r="H654" s="107">
        <v>24324</v>
      </c>
    </row>
    <row r="655" spans="1:8" ht="13.5">
      <c r="A655" s="107">
        <v>780698</v>
      </c>
      <c r="B655" s="107" t="s">
        <v>148</v>
      </c>
      <c r="C655" s="107" t="s">
        <v>2110</v>
      </c>
      <c r="D655" s="107" t="s">
        <v>149</v>
      </c>
      <c r="E655" s="107" t="s">
        <v>396</v>
      </c>
      <c r="F655" s="107">
        <v>2</v>
      </c>
      <c r="G655" s="107" t="s">
        <v>898</v>
      </c>
      <c r="H655" s="107">
        <v>780698</v>
      </c>
    </row>
    <row r="656" spans="1:8" ht="13.5">
      <c r="A656" s="107">
        <v>781254</v>
      </c>
      <c r="B656" s="107" t="s">
        <v>2111</v>
      </c>
      <c r="C656" s="107" t="s">
        <v>2112</v>
      </c>
      <c r="D656" s="107" t="s">
        <v>2113</v>
      </c>
      <c r="E656" s="107" t="s">
        <v>521</v>
      </c>
      <c r="F656" s="107">
        <v>2</v>
      </c>
      <c r="G656" s="107" t="s">
        <v>391</v>
      </c>
      <c r="H656" s="107">
        <v>781254</v>
      </c>
    </row>
    <row r="657" spans="1:8" ht="13.5">
      <c r="A657" s="107">
        <v>780885</v>
      </c>
      <c r="B657" s="107" t="s">
        <v>2114</v>
      </c>
      <c r="C657" s="107" t="s">
        <v>307</v>
      </c>
      <c r="D657" s="107" t="s">
        <v>2115</v>
      </c>
      <c r="E657" s="107" t="s">
        <v>85</v>
      </c>
      <c r="F657" s="107">
        <v>2</v>
      </c>
      <c r="G657" s="107" t="s">
        <v>440</v>
      </c>
      <c r="H657" s="107">
        <v>780885</v>
      </c>
    </row>
    <row r="658" spans="1:8" ht="13.5">
      <c r="A658" s="107">
        <v>781256</v>
      </c>
      <c r="B658" s="107" t="s">
        <v>2116</v>
      </c>
      <c r="C658" s="107" t="s">
        <v>2117</v>
      </c>
      <c r="D658" s="107" t="s">
        <v>2118</v>
      </c>
      <c r="E658" s="107" t="s">
        <v>2119</v>
      </c>
      <c r="F658" s="107">
        <v>2</v>
      </c>
      <c r="G658" s="107" t="s">
        <v>391</v>
      </c>
      <c r="H658" s="107">
        <v>781256</v>
      </c>
    </row>
    <row r="659" spans="1:8" ht="13.5">
      <c r="A659" s="107">
        <v>799548</v>
      </c>
      <c r="B659" s="107" t="s">
        <v>2120</v>
      </c>
      <c r="C659" s="107" t="s">
        <v>2121</v>
      </c>
      <c r="D659" s="107" t="s">
        <v>2122</v>
      </c>
      <c r="E659" s="107" t="s">
        <v>1349</v>
      </c>
      <c r="F659" s="107">
        <v>2</v>
      </c>
      <c r="G659" s="107" t="s">
        <v>894</v>
      </c>
      <c r="H659" s="107">
        <v>799548</v>
      </c>
    </row>
    <row r="660" spans="1:8" ht="13.5">
      <c r="A660" s="107">
        <v>780517</v>
      </c>
      <c r="B660" s="107" t="s">
        <v>116</v>
      </c>
      <c r="C660" s="107" t="s">
        <v>899</v>
      </c>
      <c r="D660" s="107" t="s">
        <v>91</v>
      </c>
      <c r="E660" s="107" t="s">
        <v>64</v>
      </c>
      <c r="F660" s="107">
        <v>2</v>
      </c>
      <c r="G660" s="107" t="s">
        <v>225</v>
      </c>
      <c r="H660" s="107">
        <v>780517</v>
      </c>
    </row>
    <row r="661" spans="1:8" ht="13.5">
      <c r="A661" s="107">
        <v>780521</v>
      </c>
      <c r="B661" s="107" t="s">
        <v>108</v>
      </c>
      <c r="C661" s="107" t="s">
        <v>2123</v>
      </c>
      <c r="D661" s="107" t="s">
        <v>109</v>
      </c>
      <c r="E661" s="107" t="s">
        <v>2124</v>
      </c>
      <c r="F661" s="107">
        <v>2</v>
      </c>
      <c r="G661" s="107" t="s">
        <v>225</v>
      </c>
      <c r="H661" s="107">
        <v>780521</v>
      </c>
    </row>
    <row r="662" spans="1:8" ht="13.5">
      <c r="A662" s="107">
        <v>780628</v>
      </c>
      <c r="B662" s="107" t="s">
        <v>493</v>
      </c>
      <c r="C662" s="107" t="s">
        <v>2125</v>
      </c>
      <c r="D662" s="107" t="s">
        <v>90</v>
      </c>
      <c r="E662" s="107" t="s">
        <v>177</v>
      </c>
      <c r="F662" s="107">
        <v>2</v>
      </c>
      <c r="G662" s="107" t="s">
        <v>126</v>
      </c>
      <c r="H662" s="107">
        <v>780628</v>
      </c>
    </row>
    <row r="663" spans="1:8" ht="13.5">
      <c r="A663" s="107">
        <v>24325</v>
      </c>
      <c r="B663" s="107" t="s">
        <v>2018</v>
      </c>
      <c r="C663" s="107" t="s">
        <v>714</v>
      </c>
      <c r="D663" s="107" t="s">
        <v>2020</v>
      </c>
      <c r="E663" s="107" t="s">
        <v>398</v>
      </c>
      <c r="F663" s="107">
        <v>2</v>
      </c>
      <c r="G663" s="107" t="s">
        <v>220</v>
      </c>
      <c r="H663" s="107">
        <v>24325</v>
      </c>
    </row>
    <row r="664" spans="1:8" ht="13.5">
      <c r="A664" s="107">
        <v>766171</v>
      </c>
      <c r="B664" s="107" t="s">
        <v>1586</v>
      </c>
      <c r="C664" s="107" t="s">
        <v>2126</v>
      </c>
      <c r="D664" s="107" t="s">
        <v>1587</v>
      </c>
      <c r="E664" s="107" t="s">
        <v>573</v>
      </c>
      <c r="F664" s="107">
        <v>2</v>
      </c>
      <c r="G664" s="107" t="s">
        <v>1644</v>
      </c>
      <c r="H664" s="107">
        <v>766171</v>
      </c>
    </row>
    <row r="665" spans="1:8" ht="13.5">
      <c r="A665" s="107">
        <v>780850</v>
      </c>
      <c r="B665" s="107" t="s">
        <v>2127</v>
      </c>
      <c r="C665" s="107" t="s">
        <v>2128</v>
      </c>
      <c r="D665" s="107" t="s">
        <v>2129</v>
      </c>
      <c r="E665" s="107" t="s">
        <v>208</v>
      </c>
      <c r="F665" s="107">
        <v>2</v>
      </c>
      <c r="G665" s="107" t="s">
        <v>346</v>
      </c>
      <c r="H665" s="107">
        <v>780850</v>
      </c>
    </row>
    <row r="666" spans="1:8" ht="13.5">
      <c r="A666" s="107">
        <v>780369</v>
      </c>
      <c r="B666" s="107" t="s">
        <v>2130</v>
      </c>
      <c r="C666" s="107" t="s">
        <v>1812</v>
      </c>
      <c r="D666" s="107" t="s">
        <v>633</v>
      </c>
      <c r="E666" s="107" t="s">
        <v>624</v>
      </c>
      <c r="F666" s="107">
        <v>2</v>
      </c>
      <c r="G666" s="107" t="s">
        <v>167</v>
      </c>
      <c r="H666" s="107">
        <v>780369</v>
      </c>
    </row>
    <row r="667" spans="1:8" ht="13.5">
      <c r="A667" s="107">
        <v>780370</v>
      </c>
      <c r="B667" s="107" t="s">
        <v>2131</v>
      </c>
      <c r="C667" s="107" t="s">
        <v>1531</v>
      </c>
      <c r="D667" s="107" t="s">
        <v>2132</v>
      </c>
      <c r="E667" s="107" t="s">
        <v>287</v>
      </c>
      <c r="F667" s="107">
        <v>2</v>
      </c>
      <c r="G667" s="107" t="s">
        <v>167</v>
      </c>
      <c r="H667" s="107">
        <v>780370</v>
      </c>
    </row>
    <row r="668" spans="1:8" ht="13.5">
      <c r="A668" s="107">
        <v>780841</v>
      </c>
      <c r="B668" s="107" t="s">
        <v>2133</v>
      </c>
      <c r="C668" s="107" t="s">
        <v>451</v>
      </c>
      <c r="D668" s="107" t="s">
        <v>2134</v>
      </c>
      <c r="E668" s="107" t="s">
        <v>158</v>
      </c>
      <c r="F668" s="107">
        <v>2</v>
      </c>
      <c r="G668" s="107" t="s">
        <v>708</v>
      </c>
      <c r="H668" s="107">
        <v>780841</v>
      </c>
    </row>
    <row r="669" spans="1:8" ht="13.5">
      <c r="A669" s="107">
        <v>779379</v>
      </c>
      <c r="B669" s="107" t="s">
        <v>860</v>
      </c>
      <c r="C669" s="107" t="s">
        <v>2135</v>
      </c>
      <c r="D669" s="107" t="s">
        <v>861</v>
      </c>
      <c r="E669" s="107" t="s">
        <v>398</v>
      </c>
      <c r="F669" s="107">
        <v>2</v>
      </c>
      <c r="G669" s="107" t="s">
        <v>209</v>
      </c>
      <c r="H669" s="107">
        <v>779379</v>
      </c>
    </row>
    <row r="670" spans="1:8" ht="13.5">
      <c r="A670" s="107">
        <v>799538</v>
      </c>
      <c r="B670" s="107" t="s">
        <v>2136</v>
      </c>
      <c r="C670" s="107" t="s">
        <v>2137</v>
      </c>
      <c r="D670" s="107" t="s">
        <v>2138</v>
      </c>
      <c r="E670" s="107" t="s">
        <v>73</v>
      </c>
      <c r="F670" s="107">
        <v>2</v>
      </c>
      <c r="G670" s="107" t="s">
        <v>888</v>
      </c>
      <c r="H670" s="107">
        <v>799538</v>
      </c>
    </row>
    <row r="671" spans="1:8" ht="13.5">
      <c r="A671" s="107">
        <v>24327</v>
      </c>
      <c r="B671" s="107" t="s">
        <v>574</v>
      </c>
      <c r="C671" s="107" t="s">
        <v>2139</v>
      </c>
      <c r="D671" s="107" t="s">
        <v>575</v>
      </c>
      <c r="E671" s="107" t="s">
        <v>2140</v>
      </c>
      <c r="F671" s="107">
        <v>2</v>
      </c>
      <c r="G671" s="107" t="s">
        <v>209</v>
      </c>
      <c r="H671" s="107">
        <v>24327</v>
      </c>
    </row>
    <row r="672" spans="1:8" ht="13.5">
      <c r="A672" s="107">
        <v>780634</v>
      </c>
      <c r="B672" s="107" t="s">
        <v>823</v>
      </c>
      <c r="C672" s="107" t="s">
        <v>2141</v>
      </c>
      <c r="D672" s="107" t="s">
        <v>824</v>
      </c>
      <c r="E672" s="107" t="s">
        <v>2142</v>
      </c>
      <c r="F672" s="107">
        <v>2</v>
      </c>
      <c r="G672" s="107" t="s">
        <v>126</v>
      </c>
      <c r="H672" s="107">
        <v>780634</v>
      </c>
    </row>
    <row r="673" spans="1:8" ht="13.5">
      <c r="A673" s="107">
        <v>24328</v>
      </c>
      <c r="B673" s="107" t="s">
        <v>797</v>
      </c>
      <c r="C673" s="107" t="s">
        <v>2143</v>
      </c>
      <c r="D673" s="107" t="s">
        <v>2144</v>
      </c>
      <c r="E673" s="107" t="s">
        <v>185</v>
      </c>
      <c r="F673" s="107">
        <v>2</v>
      </c>
      <c r="G673" s="107" t="s">
        <v>391</v>
      </c>
      <c r="H673" s="107">
        <v>24328</v>
      </c>
    </row>
    <row r="674" spans="1:8" ht="13.5">
      <c r="A674" s="107">
        <v>780626</v>
      </c>
      <c r="B674" s="107" t="s">
        <v>1071</v>
      </c>
      <c r="C674" s="107" t="s">
        <v>2145</v>
      </c>
      <c r="D674" s="107" t="s">
        <v>651</v>
      </c>
      <c r="E674" s="107" t="s">
        <v>205</v>
      </c>
      <c r="F674" s="107">
        <v>2</v>
      </c>
      <c r="G674" s="107" t="s">
        <v>126</v>
      </c>
      <c r="H674" s="107">
        <v>780626</v>
      </c>
    </row>
    <row r="675" spans="1:8" ht="13.5">
      <c r="A675" s="107">
        <v>781316</v>
      </c>
      <c r="B675" s="107" t="s">
        <v>70</v>
      </c>
      <c r="C675" s="107" t="s">
        <v>2146</v>
      </c>
      <c r="D675" s="107" t="s">
        <v>71</v>
      </c>
      <c r="E675" s="107" t="s">
        <v>755</v>
      </c>
      <c r="F675" s="107">
        <v>2</v>
      </c>
      <c r="G675" s="107" t="s">
        <v>241</v>
      </c>
      <c r="H675" s="107">
        <v>781316</v>
      </c>
    </row>
    <row r="676" spans="1:8" ht="13.5">
      <c r="A676" s="107">
        <v>582353</v>
      </c>
      <c r="B676" s="107" t="s">
        <v>2147</v>
      </c>
      <c r="C676" s="107" t="s">
        <v>2148</v>
      </c>
      <c r="D676" s="107" t="s">
        <v>740</v>
      </c>
      <c r="E676" s="107" t="s">
        <v>769</v>
      </c>
      <c r="F676" s="107">
        <v>2</v>
      </c>
      <c r="G676" s="107" t="s">
        <v>278</v>
      </c>
      <c r="H676" s="107">
        <v>582353</v>
      </c>
    </row>
    <row r="677" spans="1:8" ht="13.5">
      <c r="A677" s="107">
        <v>780636</v>
      </c>
      <c r="B677" s="107" t="s">
        <v>65</v>
      </c>
      <c r="C677" s="107" t="s">
        <v>1559</v>
      </c>
      <c r="D677" s="107" t="s">
        <v>66</v>
      </c>
      <c r="E677" s="107" t="s">
        <v>190</v>
      </c>
      <c r="F677" s="107">
        <v>2</v>
      </c>
      <c r="G677" s="107" t="s">
        <v>126</v>
      </c>
      <c r="H677" s="107">
        <v>780636</v>
      </c>
    </row>
    <row r="678" spans="1:8" ht="13.5">
      <c r="A678" s="107">
        <v>779393</v>
      </c>
      <c r="B678" s="107" t="s">
        <v>2149</v>
      </c>
      <c r="C678" s="107" t="s">
        <v>2150</v>
      </c>
      <c r="D678" s="107" t="s">
        <v>2151</v>
      </c>
      <c r="E678" s="107" t="s">
        <v>2152</v>
      </c>
      <c r="F678" s="107">
        <v>2</v>
      </c>
      <c r="G678" s="107" t="s">
        <v>209</v>
      </c>
      <c r="H678" s="107">
        <v>779393</v>
      </c>
    </row>
    <row r="679" spans="1:8" ht="13.5">
      <c r="A679" s="107">
        <v>780533</v>
      </c>
      <c r="B679" s="107" t="s">
        <v>1742</v>
      </c>
      <c r="C679" s="107" t="s">
        <v>2153</v>
      </c>
      <c r="D679" s="107" t="s">
        <v>1744</v>
      </c>
      <c r="E679" s="107" t="s">
        <v>509</v>
      </c>
      <c r="F679" s="107">
        <v>2</v>
      </c>
      <c r="G679" s="107" t="s">
        <v>357</v>
      </c>
      <c r="H679" s="107">
        <v>780533</v>
      </c>
    </row>
    <row r="680" spans="1:8" ht="13.5">
      <c r="A680" s="107">
        <v>780826</v>
      </c>
      <c r="B680" s="107" t="s">
        <v>1554</v>
      </c>
      <c r="C680" s="107" t="s">
        <v>2154</v>
      </c>
      <c r="D680" s="107" t="s">
        <v>1555</v>
      </c>
      <c r="E680" s="107" t="s">
        <v>517</v>
      </c>
      <c r="F680" s="107">
        <v>2</v>
      </c>
      <c r="G680" s="107" t="s">
        <v>345</v>
      </c>
      <c r="H680" s="107">
        <v>780826</v>
      </c>
    </row>
    <row r="681" spans="1:8" ht="13.5">
      <c r="A681" s="107">
        <v>780482</v>
      </c>
      <c r="B681" s="107" t="s">
        <v>808</v>
      </c>
      <c r="C681" s="107" t="s">
        <v>2155</v>
      </c>
      <c r="D681" s="107" t="s">
        <v>809</v>
      </c>
      <c r="E681" s="107" t="s">
        <v>665</v>
      </c>
      <c r="F681" s="107">
        <v>2</v>
      </c>
      <c r="G681" s="107" t="s">
        <v>290</v>
      </c>
      <c r="H681" s="107">
        <v>780482</v>
      </c>
    </row>
    <row r="682" spans="1:8" ht="13.5">
      <c r="A682" s="107">
        <v>780793</v>
      </c>
      <c r="B682" s="107" t="s">
        <v>628</v>
      </c>
      <c r="C682" s="107" t="s">
        <v>2156</v>
      </c>
      <c r="D682" s="107" t="s">
        <v>629</v>
      </c>
      <c r="E682" s="107" t="s">
        <v>122</v>
      </c>
      <c r="F682" s="107">
        <v>2</v>
      </c>
      <c r="G682" s="107" t="s">
        <v>1634</v>
      </c>
      <c r="H682" s="107">
        <v>780793</v>
      </c>
    </row>
    <row r="683" spans="1:8" ht="13.5">
      <c r="A683" s="107">
        <v>780775</v>
      </c>
      <c r="B683" s="107" t="s">
        <v>43</v>
      </c>
      <c r="C683" s="107" t="s">
        <v>2157</v>
      </c>
      <c r="D683" s="107" t="s">
        <v>44</v>
      </c>
      <c r="E683" s="107" t="s">
        <v>373</v>
      </c>
      <c r="F683" s="107">
        <v>2</v>
      </c>
      <c r="G683" s="107" t="s">
        <v>278</v>
      </c>
      <c r="H683" s="107">
        <v>780775</v>
      </c>
    </row>
    <row r="684" spans="1:8" ht="13.5">
      <c r="A684" s="107">
        <v>780840</v>
      </c>
      <c r="B684" s="107" t="s">
        <v>532</v>
      </c>
      <c r="C684" s="107" t="s">
        <v>2158</v>
      </c>
      <c r="D684" s="107" t="s">
        <v>533</v>
      </c>
      <c r="E684" s="107" t="s">
        <v>739</v>
      </c>
      <c r="F684" s="107">
        <v>2</v>
      </c>
      <c r="G684" s="107" t="s">
        <v>708</v>
      </c>
      <c r="H684" s="107">
        <v>780840</v>
      </c>
    </row>
    <row r="685" spans="1:8" ht="13.5">
      <c r="A685" s="107">
        <v>799509</v>
      </c>
      <c r="B685" s="107" t="s">
        <v>684</v>
      </c>
      <c r="C685" s="107" t="s">
        <v>2159</v>
      </c>
      <c r="D685" s="107" t="s">
        <v>685</v>
      </c>
      <c r="E685" s="107" t="s">
        <v>124</v>
      </c>
      <c r="F685" s="107">
        <v>2</v>
      </c>
      <c r="G685" s="107" t="s">
        <v>361</v>
      </c>
      <c r="H685" s="107">
        <v>799509</v>
      </c>
    </row>
    <row r="686" spans="1:8" ht="13.5">
      <c r="A686" s="107">
        <v>24329</v>
      </c>
      <c r="B686" s="107" t="s">
        <v>675</v>
      </c>
      <c r="C686" s="107" t="s">
        <v>2160</v>
      </c>
      <c r="D686" s="107" t="s">
        <v>235</v>
      </c>
      <c r="E686" s="107" t="s">
        <v>2070</v>
      </c>
      <c r="F686" s="107">
        <v>2</v>
      </c>
      <c r="G686" s="107" t="s">
        <v>391</v>
      </c>
      <c r="H686" s="107">
        <v>24329</v>
      </c>
    </row>
    <row r="687" spans="1:8" ht="13.5">
      <c r="A687" s="107">
        <v>779278</v>
      </c>
      <c r="B687" s="107" t="s">
        <v>223</v>
      </c>
      <c r="C687" s="107" t="s">
        <v>2161</v>
      </c>
      <c r="D687" s="107" t="s">
        <v>1590</v>
      </c>
      <c r="E687" s="107" t="s">
        <v>185</v>
      </c>
      <c r="F687" s="107">
        <v>2</v>
      </c>
      <c r="G687" s="107" t="s">
        <v>878</v>
      </c>
      <c r="H687" s="107">
        <v>779278</v>
      </c>
    </row>
    <row r="688" spans="1:8" ht="13.5">
      <c r="A688" s="107">
        <v>780476</v>
      </c>
      <c r="B688" s="107" t="s">
        <v>182</v>
      </c>
      <c r="C688" s="107" t="s">
        <v>1520</v>
      </c>
      <c r="D688" s="107" t="s">
        <v>169</v>
      </c>
      <c r="E688" s="107" t="s">
        <v>586</v>
      </c>
      <c r="F688" s="107">
        <v>2</v>
      </c>
      <c r="G688" s="107" t="s">
        <v>286</v>
      </c>
      <c r="H688" s="107">
        <v>780476</v>
      </c>
    </row>
    <row r="689" spans="1:8" ht="13.5">
      <c r="A689" s="107">
        <v>340230</v>
      </c>
      <c r="B689" s="107" t="s">
        <v>2162</v>
      </c>
      <c r="C689" s="107" t="s">
        <v>2163</v>
      </c>
      <c r="D689" s="107" t="s">
        <v>2164</v>
      </c>
      <c r="E689" s="107" t="s">
        <v>273</v>
      </c>
      <c r="F689" s="107">
        <v>2</v>
      </c>
      <c r="G689" s="107" t="s">
        <v>357</v>
      </c>
      <c r="H689" s="107">
        <v>340230</v>
      </c>
    </row>
    <row r="690" spans="1:8" ht="13.5">
      <c r="A690" s="107">
        <v>340327</v>
      </c>
      <c r="B690" s="107" t="s">
        <v>2165</v>
      </c>
      <c r="C690" s="107" t="s">
        <v>2166</v>
      </c>
      <c r="D690" s="107" t="s">
        <v>2167</v>
      </c>
      <c r="E690" s="107" t="s">
        <v>2168</v>
      </c>
      <c r="F690" s="107">
        <v>2</v>
      </c>
      <c r="G690" s="107" t="s">
        <v>193</v>
      </c>
      <c r="H690" s="107">
        <v>340327</v>
      </c>
    </row>
    <row r="691" spans="1:8" ht="13.5">
      <c r="A691" s="107">
        <v>779276</v>
      </c>
      <c r="B691" s="107" t="s">
        <v>2169</v>
      </c>
      <c r="C691" s="107" t="s">
        <v>2170</v>
      </c>
      <c r="D691" s="107" t="s">
        <v>2171</v>
      </c>
      <c r="E691" s="107" t="s">
        <v>2045</v>
      </c>
      <c r="F691" s="107">
        <v>2</v>
      </c>
      <c r="G691" s="107" t="s">
        <v>878</v>
      </c>
      <c r="H691" s="107">
        <v>779276</v>
      </c>
    </row>
    <row r="692" spans="1:8" ht="13.5">
      <c r="A692" s="107">
        <v>809490</v>
      </c>
      <c r="B692" s="107" t="s">
        <v>1611</v>
      </c>
      <c r="C692" s="107" t="s">
        <v>2172</v>
      </c>
      <c r="D692" s="107" t="s">
        <v>1612</v>
      </c>
      <c r="E692" s="107" t="s">
        <v>424</v>
      </c>
      <c r="F692" s="107">
        <v>2</v>
      </c>
      <c r="G692" s="107" t="s">
        <v>1623</v>
      </c>
      <c r="H692" s="107">
        <v>809490</v>
      </c>
    </row>
    <row r="693" spans="1:8" ht="13.5">
      <c r="A693" s="107">
        <v>340301</v>
      </c>
      <c r="B693" s="107" t="s">
        <v>1786</v>
      </c>
      <c r="C693" s="107" t="s">
        <v>2173</v>
      </c>
      <c r="D693" s="107" t="s">
        <v>1788</v>
      </c>
      <c r="E693" s="107" t="s">
        <v>807</v>
      </c>
      <c r="F693" s="107">
        <v>2</v>
      </c>
      <c r="G693" s="107" t="s">
        <v>241</v>
      </c>
      <c r="H693" s="107">
        <v>340301</v>
      </c>
    </row>
    <row r="694" spans="1:8" ht="13.5">
      <c r="A694" s="107">
        <v>779376</v>
      </c>
      <c r="B694" s="107" t="s">
        <v>941</v>
      </c>
      <c r="C694" s="107" t="s">
        <v>2174</v>
      </c>
      <c r="D694" s="107" t="s">
        <v>943</v>
      </c>
      <c r="E694" s="107" t="s">
        <v>1263</v>
      </c>
      <c r="F694" s="107">
        <v>2</v>
      </c>
      <c r="G694" s="107" t="s">
        <v>209</v>
      </c>
      <c r="H694" s="107">
        <v>779376</v>
      </c>
    </row>
    <row r="695" spans="1:8" ht="13.5">
      <c r="A695" s="107">
        <v>780474</v>
      </c>
      <c r="B695" s="107" t="s">
        <v>138</v>
      </c>
      <c r="C695" s="107" t="s">
        <v>2175</v>
      </c>
      <c r="D695" s="107" t="s">
        <v>139</v>
      </c>
      <c r="E695" s="107" t="s">
        <v>2175</v>
      </c>
      <c r="F695" s="107">
        <v>2</v>
      </c>
      <c r="G695" s="107" t="s">
        <v>286</v>
      </c>
      <c r="H695" s="107">
        <v>780474</v>
      </c>
    </row>
    <row r="696" spans="1:8" ht="13.5">
      <c r="A696" s="107">
        <v>780514</v>
      </c>
      <c r="B696" s="107" t="s">
        <v>358</v>
      </c>
      <c r="C696" s="107" t="s">
        <v>2176</v>
      </c>
      <c r="D696" s="107" t="s">
        <v>222</v>
      </c>
      <c r="E696" s="107" t="s">
        <v>1548</v>
      </c>
      <c r="F696" s="107">
        <v>2</v>
      </c>
      <c r="G696" s="107" t="s">
        <v>225</v>
      </c>
      <c r="H696" s="107">
        <v>780514</v>
      </c>
    </row>
    <row r="697" spans="1:8" ht="13.5">
      <c r="A697" s="107">
        <v>24331</v>
      </c>
      <c r="B697" s="107" t="s">
        <v>1516</v>
      </c>
      <c r="C697" s="107" t="s">
        <v>2177</v>
      </c>
      <c r="D697" s="107" t="s">
        <v>1518</v>
      </c>
      <c r="E697" s="107" t="s">
        <v>2178</v>
      </c>
      <c r="F697" s="107">
        <v>2</v>
      </c>
      <c r="G697" s="107" t="s">
        <v>878</v>
      </c>
      <c r="H697" s="107">
        <v>24331</v>
      </c>
    </row>
    <row r="698" spans="1:8" ht="13.5">
      <c r="A698" s="107">
        <v>780834</v>
      </c>
      <c r="B698" s="107" t="s">
        <v>119</v>
      </c>
      <c r="C698" s="107" t="s">
        <v>2179</v>
      </c>
      <c r="D698" s="107" t="s">
        <v>120</v>
      </c>
      <c r="E698" s="107" t="s">
        <v>2180</v>
      </c>
      <c r="F698" s="107">
        <v>2</v>
      </c>
      <c r="G698" s="107" t="s">
        <v>345</v>
      </c>
      <c r="H698" s="107">
        <v>780834</v>
      </c>
    </row>
    <row r="699" spans="1:8" ht="13.5">
      <c r="A699" s="107">
        <v>20941</v>
      </c>
      <c r="B699" s="107" t="s">
        <v>1297</v>
      </c>
      <c r="C699" s="107" t="s">
        <v>395</v>
      </c>
      <c r="D699" s="107" t="s">
        <v>1299</v>
      </c>
      <c r="E699" s="107" t="s">
        <v>373</v>
      </c>
      <c r="F699" s="107">
        <v>2</v>
      </c>
      <c r="G699" s="107" t="s">
        <v>220</v>
      </c>
      <c r="H699" s="107">
        <v>20941</v>
      </c>
    </row>
    <row r="700" spans="1:8" ht="13.5">
      <c r="A700" s="107">
        <v>764018</v>
      </c>
      <c r="B700" s="107" t="s">
        <v>40</v>
      </c>
      <c r="C700" s="107" t="s">
        <v>2181</v>
      </c>
      <c r="D700" s="107" t="s">
        <v>41</v>
      </c>
      <c r="E700" s="107" t="s">
        <v>1570</v>
      </c>
      <c r="F700" s="107">
        <v>2</v>
      </c>
      <c r="G700" s="107" t="s">
        <v>284</v>
      </c>
      <c r="H700" s="107">
        <v>764018</v>
      </c>
    </row>
    <row r="701" spans="1:8" ht="13.5">
      <c r="A701" s="107">
        <v>779310</v>
      </c>
      <c r="B701" s="107" t="s">
        <v>561</v>
      </c>
      <c r="C701" s="107" t="s">
        <v>2182</v>
      </c>
      <c r="D701" s="107" t="s">
        <v>562</v>
      </c>
      <c r="E701" s="107" t="s">
        <v>950</v>
      </c>
      <c r="F701" s="107">
        <v>2</v>
      </c>
      <c r="G701" s="107" t="s">
        <v>249</v>
      </c>
      <c r="H701" s="107">
        <v>779310</v>
      </c>
    </row>
    <row r="702" spans="1:8" ht="13.5">
      <c r="A702" s="107">
        <v>780479</v>
      </c>
      <c r="B702" s="107" t="s">
        <v>2183</v>
      </c>
      <c r="C702" s="107" t="s">
        <v>2184</v>
      </c>
      <c r="D702" s="107" t="s">
        <v>2185</v>
      </c>
      <c r="E702" s="107" t="s">
        <v>1091</v>
      </c>
      <c r="F702" s="107">
        <v>2</v>
      </c>
      <c r="G702" s="107" t="s">
        <v>290</v>
      </c>
      <c r="H702" s="107">
        <v>780479</v>
      </c>
    </row>
    <row r="703" spans="1:8" ht="13.5">
      <c r="A703" s="107">
        <v>505335</v>
      </c>
      <c r="B703" s="107" t="s">
        <v>476</v>
      </c>
      <c r="C703" s="107" t="s">
        <v>2186</v>
      </c>
      <c r="D703" s="107" t="s">
        <v>477</v>
      </c>
      <c r="E703" s="107" t="s">
        <v>2187</v>
      </c>
      <c r="F703" s="107">
        <v>2</v>
      </c>
      <c r="G703" s="107" t="s">
        <v>81</v>
      </c>
      <c r="H703" s="107">
        <v>505335</v>
      </c>
    </row>
    <row r="704" spans="1:8" ht="13.5">
      <c r="A704" s="107">
        <v>763901</v>
      </c>
      <c r="B704" s="107" t="s">
        <v>728</v>
      </c>
      <c r="C704" s="107" t="s">
        <v>1539</v>
      </c>
      <c r="D704" s="107" t="s">
        <v>729</v>
      </c>
      <c r="E704" s="107" t="s">
        <v>1540</v>
      </c>
      <c r="F704" s="107">
        <v>2</v>
      </c>
      <c r="G704" s="107" t="s">
        <v>284</v>
      </c>
      <c r="H704" s="107">
        <v>763901</v>
      </c>
    </row>
    <row r="705" spans="1:8" ht="13.5">
      <c r="A705" s="107">
        <v>779307</v>
      </c>
      <c r="B705" s="107" t="s">
        <v>182</v>
      </c>
      <c r="C705" s="107" t="s">
        <v>2188</v>
      </c>
      <c r="D705" s="107" t="s">
        <v>169</v>
      </c>
      <c r="E705" s="107" t="s">
        <v>2189</v>
      </c>
      <c r="F705" s="107">
        <v>2</v>
      </c>
      <c r="G705" s="107" t="s">
        <v>249</v>
      </c>
      <c r="H705" s="107">
        <v>779307</v>
      </c>
    </row>
    <row r="706" spans="1:8" ht="13.5">
      <c r="A706" s="107">
        <v>780438</v>
      </c>
      <c r="B706" s="107" t="s">
        <v>810</v>
      </c>
      <c r="C706" s="107" t="s">
        <v>2121</v>
      </c>
      <c r="D706" s="107" t="s">
        <v>811</v>
      </c>
      <c r="E706" s="107" t="s">
        <v>1349</v>
      </c>
      <c r="F706" s="107">
        <v>2</v>
      </c>
      <c r="G706" s="107" t="s">
        <v>414</v>
      </c>
      <c r="H706" s="107">
        <v>780438</v>
      </c>
    </row>
    <row r="707" spans="1:8" ht="13.5">
      <c r="A707" s="107">
        <v>780604</v>
      </c>
      <c r="B707" s="107" t="s">
        <v>2190</v>
      </c>
      <c r="C707" s="107" t="s">
        <v>2191</v>
      </c>
      <c r="D707" s="107" t="s">
        <v>2192</v>
      </c>
      <c r="E707" s="107" t="s">
        <v>2193</v>
      </c>
      <c r="F707" s="107">
        <v>2</v>
      </c>
      <c r="G707" s="107" t="s">
        <v>257</v>
      </c>
      <c r="H707" s="107">
        <v>780604</v>
      </c>
    </row>
    <row r="708" spans="1:8" ht="13.5">
      <c r="A708" s="107">
        <v>780801</v>
      </c>
      <c r="B708" s="107" t="s">
        <v>97</v>
      </c>
      <c r="C708" s="107" t="s">
        <v>2194</v>
      </c>
      <c r="D708" s="107" t="s">
        <v>98</v>
      </c>
      <c r="E708" s="107" t="s">
        <v>517</v>
      </c>
      <c r="F708" s="107">
        <v>2</v>
      </c>
      <c r="G708" s="107" t="s">
        <v>362</v>
      </c>
      <c r="H708" s="107">
        <v>780801</v>
      </c>
    </row>
    <row r="709" spans="1:8" ht="13.5">
      <c r="A709" s="107">
        <v>799532</v>
      </c>
      <c r="B709" s="107" t="s">
        <v>375</v>
      </c>
      <c r="C709" s="107" t="s">
        <v>2195</v>
      </c>
      <c r="D709" s="107" t="s">
        <v>376</v>
      </c>
      <c r="E709" s="107" t="s">
        <v>2196</v>
      </c>
      <c r="F709" s="107">
        <v>2</v>
      </c>
      <c r="G709" s="107" t="s">
        <v>888</v>
      </c>
      <c r="H709" s="107">
        <v>799532</v>
      </c>
    </row>
    <row r="710" spans="1:8" ht="13.5">
      <c r="A710" s="107">
        <v>766161</v>
      </c>
      <c r="B710" s="107" t="s">
        <v>2197</v>
      </c>
      <c r="C710" s="107" t="s">
        <v>2198</v>
      </c>
      <c r="D710" s="107" t="s">
        <v>2199</v>
      </c>
      <c r="E710" s="107" t="s">
        <v>388</v>
      </c>
      <c r="F710" s="107">
        <v>2</v>
      </c>
      <c r="G710" s="107" t="s">
        <v>1644</v>
      </c>
      <c r="H710" s="107">
        <v>766161</v>
      </c>
    </row>
    <row r="711" spans="1:8" ht="13.5">
      <c r="A711" s="107">
        <v>781253</v>
      </c>
      <c r="B711" s="107" t="s">
        <v>2200</v>
      </c>
      <c r="C711" s="107" t="s">
        <v>2201</v>
      </c>
      <c r="D711" s="107" t="s">
        <v>2202</v>
      </c>
      <c r="E711" s="107" t="s">
        <v>125</v>
      </c>
      <c r="F711" s="107">
        <v>2</v>
      </c>
      <c r="G711" s="107" t="s">
        <v>391</v>
      </c>
      <c r="H711" s="107">
        <v>781253</v>
      </c>
    </row>
    <row r="712" spans="1:8" ht="13.5">
      <c r="A712" s="107">
        <v>780839</v>
      </c>
      <c r="B712" s="107" t="s">
        <v>2203</v>
      </c>
      <c r="C712" s="107" t="s">
        <v>2204</v>
      </c>
      <c r="D712" s="107" t="s">
        <v>916</v>
      </c>
      <c r="E712" s="107" t="s">
        <v>751</v>
      </c>
      <c r="F712" s="107">
        <v>2</v>
      </c>
      <c r="G712" s="107" t="s">
        <v>708</v>
      </c>
      <c r="H712" s="107">
        <v>780839</v>
      </c>
    </row>
    <row r="713" spans="1:8" ht="13.5">
      <c r="A713" s="107">
        <v>781336</v>
      </c>
      <c r="B713" s="107" t="s">
        <v>2205</v>
      </c>
      <c r="C713" s="107" t="s">
        <v>2206</v>
      </c>
      <c r="D713" s="107" t="s">
        <v>2207</v>
      </c>
      <c r="E713" s="107" t="s">
        <v>1158</v>
      </c>
      <c r="F713" s="107">
        <v>2</v>
      </c>
      <c r="G713" s="107" t="s">
        <v>241</v>
      </c>
      <c r="H713" s="107">
        <v>781336</v>
      </c>
    </row>
    <row r="714" spans="1:8" ht="13.5">
      <c r="A714" s="107">
        <v>780457</v>
      </c>
      <c r="B714" s="107" t="s">
        <v>2208</v>
      </c>
      <c r="C714" s="107" t="s">
        <v>2209</v>
      </c>
      <c r="D714" s="107" t="s">
        <v>2210</v>
      </c>
      <c r="E714" s="107" t="s">
        <v>2211</v>
      </c>
      <c r="F714" s="107">
        <v>2</v>
      </c>
      <c r="G714" s="107" t="s">
        <v>259</v>
      </c>
      <c r="H714" s="107">
        <v>780457</v>
      </c>
    </row>
    <row r="715" spans="1:8" ht="13.5">
      <c r="A715" s="107">
        <v>781320</v>
      </c>
      <c r="B715" s="107" t="s">
        <v>2212</v>
      </c>
      <c r="C715" s="107" t="s">
        <v>1322</v>
      </c>
      <c r="D715" s="107" t="s">
        <v>2213</v>
      </c>
      <c r="E715" s="107" t="s">
        <v>181</v>
      </c>
      <c r="F715" s="107">
        <v>2</v>
      </c>
      <c r="G715" s="107" t="s">
        <v>241</v>
      </c>
      <c r="H715" s="107">
        <v>781320</v>
      </c>
    </row>
    <row r="716" spans="1:8" ht="13.5">
      <c r="A716" s="107">
        <v>780515</v>
      </c>
      <c r="B716" s="107" t="s">
        <v>203</v>
      </c>
      <c r="C716" s="107" t="s">
        <v>2214</v>
      </c>
      <c r="D716" s="107" t="s">
        <v>219</v>
      </c>
      <c r="E716" s="107" t="s">
        <v>790</v>
      </c>
      <c r="F716" s="107">
        <v>2</v>
      </c>
      <c r="G716" s="107" t="s">
        <v>225</v>
      </c>
      <c r="H716" s="107">
        <v>780515</v>
      </c>
    </row>
    <row r="717" spans="1:8" ht="13.5">
      <c r="A717" s="107">
        <v>780884</v>
      </c>
      <c r="B717" s="107" t="s">
        <v>2215</v>
      </c>
      <c r="C717" s="107" t="s">
        <v>2216</v>
      </c>
      <c r="D717" s="107" t="s">
        <v>2217</v>
      </c>
      <c r="E717" s="107" t="s">
        <v>517</v>
      </c>
      <c r="F717" s="107">
        <v>2</v>
      </c>
      <c r="G717" s="107" t="s">
        <v>440</v>
      </c>
      <c r="H717" s="107">
        <v>780884</v>
      </c>
    </row>
    <row r="718" spans="1:8" ht="13.5">
      <c r="A718" s="107">
        <v>24334</v>
      </c>
      <c r="B718" s="107" t="s">
        <v>2218</v>
      </c>
      <c r="C718" s="107" t="s">
        <v>2219</v>
      </c>
      <c r="D718" s="107" t="s">
        <v>2220</v>
      </c>
      <c r="E718" s="107" t="s">
        <v>2221</v>
      </c>
      <c r="F718" s="107">
        <v>2</v>
      </c>
      <c r="G718" s="107" t="s">
        <v>81</v>
      </c>
      <c r="H718" s="107">
        <v>24334</v>
      </c>
    </row>
    <row r="719" spans="1:8" ht="13.5">
      <c r="A719" s="107">
        <v>780421</v>
      </c>
      <c r="B719" s="107" t="s">
        <v>1583</v>
      </c>
      <c r="C719" s="107" t="s">
        <v>2222</v>
      </c>
      <c r="D719" s="107" t="s">
        <v>1584</v>
      </c>
      <c r="E719" s="107" t="s">
        <v>2223</v>
      </c>
      <c r="F719" s="107">
        <v>2</v>
      </c>
      <c r="G719" s="107" t="s">
        <v>193</v>
      </c>
      <c r="H719" s="107">
        <v>780421</v>
      </c>
    </row>
    <row r="720" spans="1:8" ht="13.5">
      <c r="A720" s="107">
        <v>509219</v>
      </c>
      <c r="B720" s="107" t="s">
        <v>587</v>
      </c>
      <c r="C720" s="107" t="s">
        <v>2224</v>
      </c>
      <c r="D720" s="107" t="s">
        <v>588</v>
      </c>
      <c r="E720" s="107" t="s">
        <v>2225</v>
      </c>
      <c r="F720" s="107">
        <v>2</v>
      </c>
      <c r="G720" s="107" t="s">
        <v>869</v>
      </c>
      <c r="H720" s="107">
        <v>509219</v>
      </c>
    </row>
    <row r="721" spans="1:8" ht="13.5">
      <c r="A721" s="107">
        <v>780868</v>
      </c>
      <c r="B721" s="107" t="s">
        <v>99</v>
      </c>
      <c r="C721" s="107" t="s">
        <v>2226</v>
      </c>
      <c r="D721" s="107" t="s">
        <v>115</v>
      </c>
      <c r="E721" s="107" t="s">
        <v>145</v>
      </c>
      <c r="F721" s="107">
        <v>2</v>
      </c>
      <c r="G721" s="107" t="s">
        <v>694</v>
      </c>
      <c r="H721" s="107">
        <v>780868</v>
      </c>
    </row>
    <row r="722" spans="1:8" ht="13.5">
      <c r="A722" s="107">
        <v>24337</v>
      </c>
      <c r="B722" s="107" t="s">
        <v>2227</v>
      </c>
      <c r="C722" s="107" t="s">
        <v>829</v>
      </c>
      <c r="D722" s="107" t="s">
        <v>2228</v>
      </c>
      <c r="E722" s="107" t="s">
        <v>179</v>
      </c>
      <c r="F722" s="107">
        <v>2</v>
      </c>
      <c r="G722" s="107" t="s">
        <v>167</v>
      </c>
      <c r="H722" s="107">
        <v>24337</v>
      </c>
    </row>
    <row r="723" spans="1:8" ht="13.5">
      <c r="A723" s="107">
        <v>779413</v>
      </c>
      <c r="B723" s="107" t="s">
        <v>2229</v>
      </c>
      <c r="C723" s="107" t="s">
        <v>2230</v>
      </c>
      <c r="D723" s="107" t="s">
        <v>2231</v>
      </c>
      <c r="E723" s="107" t="s">
        <v>293</v>
      </c>
      <c r="F723" s="107">
        <v>2</v>
      </c>
      <c r="G723" s="107" t="s">
        <v>1526</v>
      </c>
      <c r="H723" s="107">
        <v>779413</v>
      </c>
    </row>
    <row r="724" spans="1:8" ht="13.5">
      <c r="A724" s="107">
        <v>781332</v>
      </c>
      <c r="B724" s="107" t="s">
        <v>159</v>
      </c>
      <c r="C724" s="107" t="s">
        <v>101</v>
      </c>
      <c r="D724" s="107" t="s">
        <v>160</v>
      </c>
      <c r="E724" s="107" t="s">
        <v>45</v>
      </c>
      <c r="F724" s="107">
        <v>2</v>
      </c>
      <c r="G724" s="107" t="s">
        <v>241</v>
      </c>
      <c r="H724" s="107">
        <v>781332</v>
      </c>
    </row>
    <row r="725" spans="1:8" ht="13.5">
      <c r="A725" s="107">
        <v>338087</v>
      </c>
      <c r="B725" s="107" t="s">
        <v>728</v>
      </c>
      <c r="C725" s="107" t="s">
        <v>2232</v>
      </c>
      <c r="D725" s="107" t="s">
        <v>729</v>
      </c>
      <c r="E725" s="107" t="s">
        <v>261</v>
      </c>
      <c r="F725" s="107">
        <v>2</v>
      </c>
      <c r="G725" s="107" t="s">
        <v>278</v>
      </c>
      <c r="H725" s="107">
        <v>338087</v>
      </c>
    </row>
    <row r="726" spans="1:8" ht="13.5">
      <c r="A726" s="107">
        <v>511858</v>
      </c>
      <c r="B726" s="107" t="s">
        <v>2233</v>
      </c>
      <c r="C726" s="107" t="s">
        <v>2234</v>
      </c>
      <c r="D726" s="107" t="s">
        <v>2235</v>
      </c>
      <c r="E726" s="107" t="s">
        <v>981</v>
      </c>
      <c r="F726" s="107">
        <v>2</v>
      </c>
      <c r="G726" s="107" t="s">
        <v>934</v>
      </c>
      <c r="H726" s="107">
        <v>511858</v>
      </c>
    </row>
    <row r="727" spans="1:8" ht="13.5">
      <c r="A727" s="107">
        <v>780470</v>
      </c>
      <c r="B727" s="107" t="s">
        <v>119</v>
      </c>
      <c r="C727" s="107" t="s">
        <v>2156</v>
      </c>
      <c r="D727" s="107" t="s">
        <v>120</v>
      </c>
      <c r="E727" s="107" t="s">
        <v>2236</v>
      </c>
      <c r="F727" s="107">
        <v>2</v>
      </c>
      <c r="G727" s="107" t="s">
        <v>286</v>
      </c>
      <c r="H727" s="107">
        <v>780470</v>
      </c>
    </row>
    <row r="728" spans="1:8" ht="13.5">
      <c r="A728" s="107">
        <v>779415</v>
      </c>
      <c r="B728" s="107" t="s">
        <v>2237</v>
      </c>
      <c r="C728" s="107" t="s">
        <v>1593</v>
      </c>
      <c r="D728" s="107" t="s">
        <v>2238</v>
      </c>
      <c r="E728" s="107" t="s">
        <v>59</v>
      </c>
      <c r="F728" s="107">
        <v>2</v>
      </c>
      <c r="G728" s="107" t="s">
        <v>1526</v>
      </c>
      <c r="H728" s="107">
        <v>779415</v>
      </c>
    </row>
    <row r="729" spans="1:8" ht="13.5">
      <c r="A729" s="107">
        <v>780618</v>
      </c>
      <c r="B729" s="107" t="s">
        <v>1201</v>
      </c>
      <c r="C729" s="107" t="s">
        <v>2239</v>
      </c>
      <c r="D729" s="107" t="s">
        <v>843</v>
      </c>
      <c r="E729" s="107" t="s">
        <v>2240</v>
      </c>
      <c r="F729" s="107">
        <v>2</v>
      </c>
      <c r="G729" s="107" t="s">
        <v>257</v>
      </c>
      <c r="H729" s="107">
        <v>780618</v>
      </c>
    </row>
    <row r="730" spans="1:8" ht="13.5">
      <c r="A730" s="107">
        <v>780484</v>
      </c>
      <c r="B730" s="107" t="s">
        <v>1730</v>
      </c>
      <c r="C730" s="107" t="s">
        <v>2241</v>
      </c>
      <c r="D730" s="107" t="s">
        <v>1731</v>
      </c>
      <c r="E730" s="107" t="s">
        <v>2242</v>
      </c>
      <c r="F730" s="107">
        <v>2</v>
      </c>
      <c r="G730" s="107" t="s">
        <v>290</v>
      </c>
      <c r="H730" s="107">
        <v>780484</v>
      </c>
    </row>
    <row r="731" spans="1:8" ht="13.5">
      <c r="A731" s="107">
        <v>780800</v>
      </c>
      <c r="B731" s="107" t="s">
        <v>2243</v>
      </c>
      <c r="C731" s="107" t="s">
        <v>2244</v>
      </c>
      <c r="D731" s="107" t="s">
        <v>2245</v>
      </c>
      <c r="E731" s="107" t="s">
        <v>185</v>
      </c>
      <c r="F731" s="107">
        <v>2</v>
      </c>
      <c r="G731" s="107" t="s">
        <v>362</v>
      </c>
      <c r="H731" s="107">
        <v>780800</v>
      </c>
    </row>
    <row r="732" spans="1:8" ht="13.5">
      <c r="A732" s="107">
        <v>780513</v>
      </c>
      <c r="B732" s="107" t="s">
        <v>2246</v>
      </c>
      <c r="C732" s="107" t="s">
        <v>2247</v>
      </c>
      <c r="D732" s="107" t="s">
        <v>2248</v>
      </c>
      <c r="E732" s="107" t="s">
        <v>1892</v>
      </c>
      <c r="F732" s="107">
        <v>2</v>
      </c>
      <c r="G732" s="107" t="s">
        <v>225</v>
      </c>
      <c r="H732" s="107">
        <v>780513</v>
      </c>
    </row>
    <row r="733" spans="1:8" ht="13.5">
      <c r="A733" s="107">
        <v>780475</v>
      </c>
      <c r="B733" s="107" t="s">
        <v>2249</v>
      </c>
      <c r="C733" s="107" t="s">
        <v>2250</v>
      </c>
      <c r="D733" s="107" t="s">
        <v>269</v>
      </c>
      <c r="E733" s="107" t="s">
        <v>2251</v>
      </c>
      <c r="F733" s="107">
        <v>2</v>
      </c>
      <c r="G733" s="107" t="s">
        <v>286</v>
      </c>
      <c r="H733" s="107">
        <v>780475</v>
      </c>
    </row>
    <row r="734" spans="1:8" ht="13.5">
      <c r="A734" s="107">
        <v>780764</v>
      </c>
      <c r="B734" s="107" t="s">
        <v>43</v>
      </c>
      <c r="C734" s="107" t="s">
        <v>2252</v>
      </c>
      <c r="D734" s="107" t="s">
        <v>44</v>
      </c>
      <c r="E734" s="107" t="s">
        <v>2253</v>
      </c>
      <c r="F734" s="107">
        <v>2</v>
      </c>
      <c r="G734" s="107" t="s">
        <v>278</v>
      </c>
      <c r="H734" s="107">
        <v>780764</v>
      </c>
    </row>
    <row r="735" spans="1:8" ht="13.5">
      <c r="A735" s="107">
        <v>338351</v>
      </c>
      <c r="B735" s="107" t="s">
        <v>40</v>
      </c>
      <c r="C735" s="107" t="s">
        <v>1492</v>
      </c>
      <c r="D735" s="107" t="s">
        <v>41</v>
      </c>
      <c r="E735" s="107" t="s">
        <v>2254</v>
      </c>
      <c r="F735" s="107">
        <v>2</v>
      </c>
      <c r="G735" s="107" t="s">
        <v>167</v>
      </c>
      <c r="H735" s="107">
        <v>338351</v>
      </c>
    </row>
    <row r="736" spans="1:8" ht="13.5">
      <c r="A736" s="107">
        <v>764051</v>
      </c>
      <c r="B736" s="107" t="s">
        <v>138</v>
      </c>
      <c r="C736" s="107" t="s">
        <v>2255</v>
      </c>
      <c r="D736" s="107" t="s">
        <v>139</v>
      </c>
      <c r="E736" s="107" t="s">
        <v>2256</v>
      </c>
      <c r="F736" s="107">
        <v>2</v>
      </c>
      <c r="G736" s="107" t="s">
        <v>284</v>
      </c>
      <c r="H736" s="107">
        <v>764051</v>
      </c>
    </row>
    <row r="737" spans="1:8" ht="13.5">
      <c r="A737" s="107">
        <v>799533</v>
      </c>
      <c r="B737" s="107" t="s">
        <v>2257</v>
      </c>
      <c r="C737" s="107" t="s">
        <v>2258</v>
      </c>
      <c r="D737" s="107" t="s">
        <v>2259</v>
      </c>
      <c r="E737" s="107" t="s">
        <v>88</v>
      </c>
      <c r="F737" s="107">
        <v>2</v>
      </c>
      <c r="G737" s="107" t="s">
        <v>888</v>
      </c>
      <c r="H737" s="107">
        <v>799533</v>
      </c>
    </row>
    <row r="738" spans="1:8" ht="13.5">
      <c r="A738" s="107">
        <v>780788</v>
      </c>
      <c r="B738" s="107" t="s">
        <v>486</v>
      </c>
      <c r="C738" s="107" t="s">
        <v>2260</v>
      </c>
      <c r="D738" s="107" t="s">
        <v>487</v>
      </c>
      <c r="E738" s="107" t="s">
        <v>1523</v>
      </c>
      <c r="F738" s="107">
        <v>2</v>
      </c>
      <c r="G738" s="107" t="s">
        <v>1634</v>
      </c>
      <c r="H738" s="107">
        <v>780788</v>
      </c>
    </row>
    <row r="739" spans="1:8" ht="13.5">
      <c r="A739" s="107">
        <v>779304</v>
      </c>
      <c r="B739" s="107" t="s">
        <v>2261</v>
      </c>
      <c r="C739" s="107" t="s">
        <v>2262</v>
      </c>
      <c r="D739" s="107" t="s">
        <v>2263</v>
      </c>
      <c r="E739" s="107" t="s">
        <v>1568</v>
      </c>
      <c r="F739" s="107">
        <v>2</v>
      </c>
      <c r="G739" s="107" t="s">
        <v>249</v>
      </c>
      <c r="H739" s="107">
        <v>779304</v>
      </c>
    </row>
    <row r="740" spans="1:8" ht="13.5">
      <c r="A740" s="107">
        <v>780787</v>
      </c>
      <c r="B740" s="107" t="s">
        <v>1401</v>
      </c>
      <c r="C740" s="107" t="s">
        <v>2264</v>
      </c>
      <c r="D740" s="107" t="s">
        <v>1402</v>
      </c>
      <c r="E740" s="107" t="s">
        <v>1348</v>
      </c>
      <c r="F740" s="107">
        <v>2</v>
      </c>
      <c r="G740" s="107" t="s">
        <v>1634</v>
      </c>
      <c r="H740" s="107">
        <v>780787</v>
      </c>
    </row>
    <row r="741" spans="1:8" ht="13.5">
      <c r="A741" s="107">
        <v>24339</v>
      </c>
      <c r="B741" s="107" t="s">
        <v>2265</v>
      </c>
      <c r="C741" s="107" t="s">
        <v>2266</v>
      </c>
      <c r="D741" s="107" t="s">
        <v>2267</v>
      </c>
      <c r="E741" s="107" t="s">
        <v>1227</v>
      </c>
      <c r="F741" s="107">
        <v>2</v>
      </c>
      <c r="G741" s="107" t="s">
        <v>825</v>
      </c>
      <c r="H741" s="107">
        <v>24339</v>
      </c>
    </row>
    <row r="742" spans="1:8" ht="13.5">
      <c r="A742" s="107">
        <v>780621</v>
      </c>
      <c r="B742" s="107" t="s">
        <v>119</v>
      </c>
      <c r="C742" s="107" t="s">
        <v>2268</v>
      </c>
      <c r="D742" s="107" t="s">
        <v>120</v>
      </c>
      <c r="E742" s="107" t="s">
        <v>506</v>
      </c>
      <c r="F742" s="107">
        <v>2</v>
      </c>
      <c r="G742" s="107" t="s">
        <v>126</v>
      </c>
      <c r="H742" s="107">
        <v>780621</v>
      </c>
    </row>
    <row r="743" spans="1:8" ht="13.5">
      <c r="A743" s="107">
        <v>24340</v>
      </c>
      <c r="B743" s="107" t="s">
        <v>99</v>
      </c>
      <c r="C743" s="107" t="s">
        <v>2269</v>
      </c>
      <c r="D743" s="107" t="s">
        <v>115</v>
      </c>
      <c r="E743" s="107" t="s">
        <v>647</v>
      </c>
      <c r="F743" s="107">
        <v>2</v>
      </c>
      <c r="G743" s="107" t="s">
        <v>1526</v>
      </c>
      <c r="H743" s="107">
        <v>24340</v>
      </c>
    </row>
    <row r="744" spans="1:8" ht="13.5">
      <c r="A744" s="107">
        <v>178706</v>
      </c>
      <c r="B744" s="107" t="s">
        <v>70</v>
      </c>
      <c r="C744" s="107" t="s">
        <v>2270</v>
      </c>
      <c r="D744" s="107" t="s">
        <v>71</v>
      </c>
      <c r="E744" s="107" t="s">
        <v>2271</v>
      </c>
      <c r="F744" s="107">
        <v>2</v>
      </c>
      <c r="G744" s="107" t="s">
        <v>241</v>
      </c>
      <c r="H744" s="107">
        <v>178706</v>
      </c>
    </row>
    <row r="745" spans="1:8" ht="13.5">
      <c r="A745" s="107">
        <v>780426</v>
      </c>
      <c r="B745" s="107" t="s">
        <v>675</v>
      </c>
      <c r="C745" s="107" t="s">
        <v>2272</v>
      </c>
      <c r="D745" s="107" t="s">
        <v>235</v>
      </c>
      <c r="E745" s="107" t="s">
        <v>381</v>
      </c>
      <c r="F745" s="107">
        <v>2</v>
      </c>
      <c r="G745" s="107" t="s">
        <v>193</v>
      </c>
      <c r="H745" s="107">
        <v>780426</v>
      </c>
    </row>
    <row r="746" spans="1:8" ht="13.5">
      <c r="A746" s="107">
        <v>780432</v>
      </c>
      <c r="B746" s="107" t="s">
        <v>752</v>
      </c>
      <c r="C746" s="107" t="s">
        <v>880</v>
      </c>
      <c r="D746" s="107" t="s">
        <v>169</v>
      </c>
      <c r="E746" s="107" t="s">
        <v>145</v>
      </c>
      <c r="F746" s="107">
        <v>2</v>
      </c>
      <c r="G746" s="107" t="s">
        <v>193</v>
      </c>
      <c r="H746" s="107">
        <v>780432</v>
      </c>
    </row>
    <row r="747" spans="1:8" ht="13.5">
      <c r="A747" s="107">
        <v>780857</v>
      </c>
      <c r="B747" s="107" t="s">
        <v>2273</v>
      </c>
      <c r="C747" s="107" t="s">
        <v>2274</v>
      </c>
      <c r="D747" s="107" t="s">
        <v>789</v>
      </c>
      <c r="E747" s="107" t="s">
        <v>467</v>
      </c>
      <c r="F747" s="107">
        <v>2</v>
      </c>
      <c r="G747" s="107" t="s">
        <v>346</v>
      </c>
      <c r="H747" s="107">
        <v>780857</v>
      </c>
    </row>
    <row r="748" spans="1:8" ht="13.5">
      <c r="A748" s="107">
        <v>582354</v>
      </c>
      <c r="B748" s="107" t="s">
        <v>534</v>
      </c>
      <c r="C748" s="107" t="s">
        <v>2275</v>
      </c>
      <c r="D748" s="107" t="s">
        <v>155</v>
      </c>
      <c r="E748" s="107" t="s">
        <v>131</v>
      </c>
      <c r="F748" s="107">
        <v>2</v>
      </c>
      <c r="G748" s="107" t="s">
        <v>278</v>
      </c>
      <c r="H748" s="107">
        <v>582354</v>
      </c>
    </row>
    <row r="749" spans="1:8" ht="13.5">
      <c r="A749" s="107">
        <v>779411</v>
      </c>
      <c r="B749" s="107" t="s">
        <v>884</v>
      </c>
      <c r="C749" s="107" t="s">
        <v>2276</v>
      </c>
      <c r="D749" s="107" t="s">
        <v>885</v>
      </c>
      <c r="E749" s="107" t="s">
        <v>1582</v>
      </c>
      <c r="F749" s="107">
        <v>2</v>
      </c>
      <c r="G749" s="107" t="s">
        <v>1526</v>
      </c>
      <c r="H749" s="107">
        <v>779411</v>
      </c>
    </row>
    <row r="750" spans="1:8" ht="13.5">
      <c r="A750" s="107">
        <v>780439</v>
      </c>
      <c r="B750" s="107" t="s">
        <v>2277</v>
      </c>
      <c r="C750" s="107" t="s">
        <v>2278</v>
      </c>
      <c r="D750" s="107" t="s">
        <v>2279</v>
      </c>
      <c r="E750" s="107" t="s">
        <v>647</v>
      </c>
      <c r="F750" s="107">
        <v>2</v>
      </c>
      <c r="G750" s="107" t="s">
        <v>414</v>
      </c>
      <c r="H750" s="107">
        <v>780439</v>
      </c>
    </row>
    <row r="751" spans="1:8" ht="13.5">
      <c r="A751" s="107">
        <v>780823</v>
      </c>
      <c r="B751" s="107" t="s">
        <v>99</v>
      </c>
      <c r="C751" s="107" t="s">
        <v>2280</v>
      </c>
      <c r="D751" s="107" t="s">
        <v>115</v>
      </c>
      <c r="E751" s="107" t="s">
        <v>61</v>
      </c>
      <c r="F751" s="107">
        <v>2</v>
      </c>
      <c r="G751" s="107" t="s">
        <v>345</v>
      </c>
      <c r="H751" s="107">
        <v>780823</v>
      </c>
    </row>
    <row r="752" spans="1:8" ht="13.5">
      <c r="A752" s="107">
        <v>780594</v>
      </c>
      <c r="B752" s="107" t="s">
        <v>2281</v>
      </c>
      <c r="C752" s="107" t="s">
        <v>2282</v>
      </c>
      <c r="D752" s="107" t="s">
        <v>2283</v>
      </c>
      <c r="E752" s="107" t="s">
        <v>1575</v>
      </c>
      <c r="F752" s="107">
        <v>2</v>
      </c>
      <c r="G752" s="107" t="s">
        <v>257</v>
      </c>
      <c r="H752" s="107">
        <v>780594</v>
      </c>
    </row>
    <row r="753" spans="1:8" ht="13.5">
      <c r="A753" s="107">
        <v>780772</v>
      </c>
      <c r="B753" s="107" t="s">
        <v>2284</v>
      </c>
      <c r="C753" s="107" t="s">
        <v>1569</v>
      </c>
      <c r="D753" s="107" t="s">
        <v>49</v>
      </c>
      <c r="E753" s="107" t="s">
        <v>385</v>
      </c>
      <c r="F753" s="107">
        <v>2</v>
      </c>
      <c r="G753" s="107" t="s">
        <v>278</v>
      </c>
      <c r="H753" s="107">
        <v>780772</v>
      </c>
    </row>
    <row r="754" spans="1:8" ht="13.5">
      <c r="A754" s="107">
        <v>505329</v>
      </c>
      <c r="B754" s="107" t="s">
        <v>862</v>
      </c>
      <c r="C754" s="107" t="s">
        <v>2285</v>
      </c>
      <c r="D754" s="107" t="s">
        <v>2286</v>
      </c>
      <c r="E754" s="107" t="s">
        <v>424</v>
      </c>
      <c r="F754" s="107">
        <v>2</v>
      </c>
      <c r="G754" s="107" t="s">
        <v>284</v>
      </c>
      <c r="H754" s="107">
        <v>505329</v>
      </c>
    </row>
    <row r="755" spans="1:8" ht="13.5">
      <c r="A755" s="107">
        <v>766187</v>
      </c>
      <c r="B755" s="107" t="s">
        <v>2287</v>
      </c>
      <c r="C755" s="107" t="s">
        <v>292</v>
      </c>
      <c r="D755" s="107" t="s">
        <v>904</v>
      </c>
      <c r="E755" s="107" t="s">
        <v>293</v>
      </c>
      <c r="F755" s="107">
        <v>2</v>
      </c>
      <c r="G755" s="107" t="s">
        <v>1644</v>
      </c>
      <c r="H755" s="107">
        <v>766187</v>
      </c>
    </row>
    <row r="756" spans="1:8" ht="13.5">
      <c r="A756" s="107">
        <v>780776</v>
      </c>
      <c r="B756" s="107" t="s">
        <v>103</v>
      </c>
      <c r="C756" s="107" t="s">
        <v>2288</v>
      </c>
      <c r="D756" s="107" t="s">
        <v>104</v>
      </c>
      <c r="E756" s="107" t="s">
        <v>877</v>
      </c>
      <c r="F756" s="107">
        <v>2</v>
      </c>
      <c r="G756" s="107" t="s">
        <v>278</v>
      </c>
      <c r="H756" s="107">
        <v>780776</v>
      </c>
    </row>
    <row r="757" spans="1:8" ht="13.5">
      <c r="A757" s="107">
        <v>764050</v>
      </c>
      <c r="B757" s="107" t="s">
        <v>2289</v>
      </c>
      <c r="C757" s="107" t="s">
        <v>2290</v>
      </c>
      <c r="D757" s="107" t="s">
        <v>2291</v>
      </c>
      <c r="E757" s="107" t="s">
        <v>2292</v>
      </c>
      <c r="F757" s="107">
        <v>2</v>
      </c>
      <c r="G757" s="107" t="s">
        <v>284</v>
      </c>
      <c r="H757" s="107">
        <v>764050</v>
      </c>
    </row>
    <row r="758" spans="1:8" ht="13.5">
      <c r="A758" s="107">
        <v>24342</v>
      </c>
      <c r="B758" s="107" t="s">
        <v>2293</v>
      </c>
      <c r="C758" s="107" t="s">
        <v>2294</v>
      </c>
      <c r="D758" s="107" t="s">
        <v>2295</v>
      </c>
      <c r="E758" s="107" t="s">
        <v>2296</v>
      </c>
      <c r="F758" s="107">
        <v>2</v>
      </c>
      <c r="G758" s="107" t="s">
        <v>249</v>
      </c>
      <c r="H758" s="107">
        <v>24342</v>
      </c>
    </row>
    <row r="759" spans="1:8" ht="13.5">
      <c r="A759" s="107">
        <v>780419</v>
      </c>
      <c r="B759" s="107" t="s">
        <v>896</v>
      </c>
      <c r="C759" s="107" t="s">
        <v>2297</v>
      </c>
      <c r="D759" s="107" t="s">
        <v>897</v>
      </c>
      <c r="E759" s="107" t="s">
        <v>464</v>
      </c>
      <c r="F759" s="107">
        <v>2</v>
      </c>
      <c r="G759" s="107" t="s">
        <v>193</v>
      </c>
      <c r="H759" s="107">
        <v>780419</v>
      </c>
    </row>
    <row r="760" spans="1:8" ht="13.5">
      <c r="A760" s="107">
        <v>780644</v>
      </c>
      <c r="B760" s="107" t="s">
        <v>415</v>
      </c>
      <c r="C760" s="107" t="s">
        <v>2298</v>
      </c>
      <c r="D760" s="107" t="s">
        <v>397</v>
      </c>
      <c r="E760" s="107" t="s">
        <v>177</v>
      </c>
      <c r="F760" s="107">
        <v>2</v>
      </c>
      <c r="G760" s="107" t="s">
        <v>271</v>
      </c>
      <c r="H760" s="107">
        <v>780644</v>
      </c>
    </row>
    <row r="761" spans="1:8" ht="13.5">
      <c r="A761" s="107">
        <v>780802</v>
      </c>
      <c r="B761" s="107" t="s">
        <v>200</v>
      </c>
      <c r="C761" s="107" t="s">
        <v>2299</v>
      </c>
      <c r="D761" s="107" t="s">
        <v>201</v>
      </c>
      <c r="E761" s="107" t="s">
        <v>2300</v>
      </c>
      <c r="F761" s="107">
        <v>2</v>
      </c>
      <c r="G761" s="107" t="s">
        <v>362</v>
      </c>
      <c r="H761" s="107">
        <v>780802</v>
      </c>
    </row>
    <row r="762" spans="1:8" ht="13.5">
      <c r="A762" s="107">
        <v>780623</v>
      </c>
      <c r="B762" s="107" t="s">
        <v>449</v>
      </c>
      <c r="C762" s="107" t="s">
        <v>2301</v>
      </c>
      <c r="D762" s="107" t="s">
        <v>222</v>
      </c>
      <c r="E762" s="107" t="s">
        <v>2302</v>
      </c>
      <c r="F762" s="107">
        <v>2</v>
      </c>
      <c r="G762" s="107" t="s">
        <v>126</v>
      </c>
      <c r="H762" s="107">
        <v>780623</v>
      </c>
    </row>
    <row r="763" spans="1:8" ht="13.5">
      <c r="A763" s="107">
        <v>781322</v>
      </c>
      <c r="B763" s="107" t="s">
        <v>749</v>
      </c>
      <c r="C763" s="107" t="s">
        <v>2303</v>
      </c>
      <c r="D763" s="107" t="s">
        <v>750</v>
      </c>
      <c r="E763" s="107" t="s">
        <v>639</v>
      </c>
      <c r="F763" s="107">
        <v>2</v>
      </c>
      <c r="G763" s="107" t="s">
        <v>241</v>
      </c>
      <c r="H763" s="107">
        <v>781322</v>
      </c>
    </row>
    <row r="764" spans="1:8" ht="13.5">
      <c r="A764" s="107">
        <v>780781</v>
      </c>
      <c r="B764" s="107" t="s">
        <v>1173</v>
      </c>
      <c r="C764" s="107" t="s">
        <v>2304</v>
      </c>
      <c r="D764" s="107" t="s">
        <v>1175</v>
      </c>
      <c r="E764" s="107" t="s">
        <v>417</v>
      </c>
      <c r="F764" s="107">
        <v>2</v>
      </c>
      <c r="G764" s="107" t="s">
        <v>278</v>
      </c>
      <c r="H764" s="107">
        <v>780781</v>
      </c>
    </row>
    <row r="765" spans="1:8" ht="13.5">
      <c r="A765" s="107">
        <v>780607</v>
      </c>
      <c r="B765" s="107" t="s">
        <v>152</v>
      </c>
      <c r="C765" s="107" t="s">
        <v>270</v>
      </c>
      <c r="D765" s="107" t="s">
        <v>153</v>
      </c>
      <c r="E765" s="107" t="s">
        <v>597</v>
      </c>
      <c r="F765" s="107">
        <v>2</v>
      </c>
      <c r="G765" s="107" t="s">
        <v>257</v>
      </c>
      <c r="H765" s="107">
        <v>780607</v>
      </c>
    </row>
    <row r="766" spans="1:8" ht="13.5">
      <c r="A766" s="107">
        <v>764047</v>
      </c>
      <c r="B766" s="107" t="s">
        <v>47</v>
      </c>
      <c r="C766" s="107" t="s">
        <v>2305</v>
      </c>
      <c r="D766" s="107" t="s">
        <v>48</v>
      </c>
      <c r="E766" s="107" t="s">
        <v>205</v>
      </c>
      <c r="F766" s="107">
        <v>2</v>
      </c>
      <c r="G766" s="107" t="s">
        <v>284</v>
      </c>
      <c r="H766" s="107">
        <v>764047</v>
      </c>
    </row>
    <row r="767" spans="1:8" ht="13.5">
      <c r="A767" s="107">
        <v>780848</v>
      </c>
      <c r="B767" s="107" t="s">
        <v>896</v>
      </c>
      <c r="C767" s="107" t="s">
        <v>458</v>
      </c>
      <c r="D767" s="107" t="s">
        <v>897</v>
      </c>
      <c r="E767" s="107" t="s">
        <v>1594</v>
      </c>
      <c r="F767" s="107">
        <v>2</v>
      </c>
      <c r="G767" s="107" t="s">
        <v>708</v>
      </c>
      <c r="H767" s="107">
        <v>780848</v>
      </c>
    </row>
    <row r="768" spans="1:8" ht="13.5">
      <c r="A768" s="107">
        <v>799506</v>
      </c>
      <c r="B768" s="107" t="s">
        <v>542</v>
      </c>
      <c r="C768" s="107" t="s">
        <v>2306</v>
      </c>
      <c r="D768" s="107" t="s">
        <v>543</v>
      </c>
      <c r="E768" s="107" t="s">
        <v>2307</v>
      </c>
      <c r="F768" s="107">
        <v>2</v>
      </c>
      <c r="G768" s="107" t="s">
        <v>361</v>
      </c>
      <c r="H768" s="107">
        <v>799506</v>
      </c>
    </row>
    <row r="769" spans="1:8" ht="13.5">
      <c r="A769" s="107">
        <v>766188</v>
      </c>
      <c r="B769" s="107" t="s">
        <v>2308</v>
      </c>
      <c r="C769" s="107" t="s">
        <v>2309</v>
      </c>
      <c r="D769" s="107" t="s">
        <v>2310</v>
      </c>
      <c r="E769" s="107" t="s">
        <v>2311</v>
      </c>
      <c r="F769" s="107">
        <v>2</v>
      </c>
      <c r="G769" s="107" t="s">
        <v>1644</v>
      </c>
      <c r="H769" s="107">
        <v>766188</v>
      </c>
    </row>
    <row r="770" spans="1:8" ht="13.5">
      <c r="A770" s="107">
        <v>781258</v>
      </c>
      <c r="B770" s="107" t="s">
        <v>1144</v>
      </c>
      <c r="C770" s="107" t="s">
        <v>2312</v>
      </c>
      <c r="D770" s="107" t="s">
        <v>1146</v>
      </c>
      <c r="E770" s="107" t="s">
        <v>692</v>
      </c>
      <c r="F770" s="107">
        <v>2</v>
      </c>
      <c r="G770" s="107" t="s">
        <v>391</v>
      </c>
      <c r="H770" s="107">
        <v>781258</v>
      </c>
    </row>
    <row r="771" spans="1:8" ht="13.5">
      <c r="A771" s="107">
        <v>24343</v>
      </c>
      <c r="B771" s="107" t="s">
        <v>70</v>
      </c>
      <c r="C771" s="107" t="s">
        <v>2313</v>
      </c>
      <c r="D771" s="107" t="s">
        <v>71</v>
      </c>
      <c r="E771" s="107" t="s">
        <v>177</v>
      </c>
      <c r="F771" s="107">
        <v>2</v>
      </c>
      <c r="G771" s="107" t="s">
        <v>284</v>
      </c>
      <c r="H771" s="107">
        <v>24343</v>
      </c>
    </row>
    <row r="772" spans="1:8" ht="13.5">
      <c r="A772" s="107">
        <v>779412</v>
      </c>
      <c r="B772" s="107" t="s">
        <v>896</v>
      </c>
      <c r="C772" s="107" t="s">
        <v>2314</v>
      </c>
      <c r="D772" s="107" t="s">
        <v>897</v>
      </c>
      <c r="E772" s="107" t="s">
        <v>178</v>
      </c>
      <c r="F772" s="107">
        <v>2</v>
      </c>
      <c r="G772" s="107" t="s">
        <v>1526</v>
      </c>
      <c r="H772" s="107">
        <v>779412</v>
      </c>
    </row>
    <row r="773" spans="1:8" ht="13.5">
      <c r="A773" s="107">
        <v>779386</v>
      </c>
      <c r="B773" s="107" t="s">
        <v>2315</v>
      </c>
      <c r="C773" s="107" t="s">
        <v>2316</v>
      </c>
      <c r="D773" s="107" t="s">
        <v>2317</v>
      </c>
      <c r="E773" s="107" t="s">
        <v>50</v>
      </c>
      <c r="F773" s="107">
        <v>2</v>
      </c>
      <c r="G773" s="107" t="s">
        <v>209</v>
      </c>
      <c r="H773" s="107">
        <v>779386</v>
      </c>
    </row>
    <row r="774" spans="1:8" ht="13.5">
      <c r="A774" s="107">
        <v>781319</v>
      </c>
      <c r="B774" s="107" t="s">
        <v>810</v>
      </c>
      <c r="C774" s="107" t="s">
        <v>2318</v>
      </c>
      <c r="D774" s="107" t="s">
        <v>811</v>
      </c>
      <c r="E774" s="107" t="s">
        <v>2319</v>
      </c>
      <c r="F774" s="107">
        <v>2</v>
      </c>
      <c r="G774" s="107" t="s">
        <v>241</v>
      </c>
      <c r="H774" s="107">
        <v>781319</v>
      </c>
    </row>
    <row r="775" spans="1:8" ht="13.5">
      <c r="A775" s="107">
        <v>779316</v>
      </c>
      <c r="B775" s="107" t="s">
        <v>2320</v>
      </c>
      <c r="C775" s="107" t="s">
        <v>2321</v>
      </c>
      <c r="D775" s="107" t="s">
        <v>2322</v>
      </c>
      <c r="E775" s="107" t="s">
        <v>857</v>
      </c>
      <c r="F775" s="107">
        <v>2</v>
      </c>
      <c r="G775" s="107" t="s">
        <v>249</v>
      </c>
      <c r="H775" s="107">
        <v>779316</v>
      </c>
    </row>
    <row r="776" spans="1:8" ht="13.5">
      <c r="A776" s="107">
        <v>780606</v>
      </c>
      <c r="B776" s="107" t="s">
        <v>645</v>
      </c>
      <c r="C776" s="107" t="s">
        <v>589</v>
      </c>
      <c r="D776" s="107" t="s">
        <v>646</v>
      </c>
      <c r="E776" s="107" t="s">
        <v>1481</v>
      </c>
      <c r="F776" s="107">
        <v>2</v>
      </c>
      <c r="G776" s="107" t="s">
        <v>257</v>
      </c>
      <c r="H776" s="107">
        <v>780606</v>
      </c>
    </row>
    <row r="777" spans="1:8" ht="13.5">
      <c r="A777" s="107">
        <v>780831</v>
      </c>
      <c r="B777" s="107" t="s">
        <v>2323</v>
      </c>
      <c r="C777" s="107" t="s">
        <v>2324</v>
      </c>
      <c r="D777" s="107" t="s">
        <v>2325</v>
      </c>
      <c r="E777" s="107" t="s">
        <v>807</v>
      </c>
      <c r="F777" s="107">
        <v>2</v>
      </c>
      <c r="G777" s="107" t="s">
        <v>345</v>
      </c>
      <c r="H777" s="107">
        <v>780831</v>
      </c>
    </row>
    <row r="778" spans="1:8" ht="13.5">
      <c r="A778" s="107">
        <v>780519</v>
      </c>
      <c r="B778" s="107" t="s">
        <v>251</v>
      </c>
      <c r="C778" s="107" t="s">
        <v>2326</v>
      </c>
      <c r="D778" s="107" t="s">
        <v>252</v>
      </c>
      <c r="E778" s="107" t="s">
        <v>313</v>
      </c>
      <c r="F778" s="107">
        <v>2</v>
      </c>
      <c r="G778" s="107" t="s">
        <v>225</v>
      </c>
      <c r="H778" s="107">
        <v>780519</v>
      </c>
    </row>
    <row r="779" spans="1:8" ht="13.5">
      <c r="A779" s="107">
        <v>780693</v>
      </c>
      <c r="B779" s="107" t="s">
        <v>1134</v>
      </c>
      <c r="C779" s="107" t="s">
        <v>709</v>
      </c>
      <c r="D779" s="107" t="s">
        <v>1136</v>
      </c>
      <c r="E779" s="107" t="s">
        <v>242</v>
      </c>
      <c r="F779" s="107">
        <v>2</v>
      </c>
      <c r="G779" s="107" t="s">
        <v>898</v>
      </c>
      <c r="H779" s="107">
        <v>780693</v>
      </c>
    </row>
    <row r="780" spans="1:8" ht="13.5">
      <c r="A780" s="107">
        <v>780779</v>
      </c>
      <c r="B780" s="107" t="s">
        <v>255</v>
      </c>
      <c r="C780" s="107" t="s">
        <v>2327</v>
      </c>
      <c r="D780" s="107" t="s">
        <v>256</v>
      </c>
      <c r="E780" s="107" t="s">
        <v>141</v>
      </c>
      <c r="F780" s="107">
        <v>2</v>
      </c>
      <c r="G780" s="107" t="s">
        <v>278</v>
      </c>
      <c r="H780" s="107">
        <v>780779</v>
      </c>
    </row>
    <row r="781" spans="1:8" ht="13.5">
      <c r="A781" s="107">
        <v>24344</v>
      </c>
      <c r="B781" s="107" t="s">
        <v>2328</v>
      </c>
      <c r="C781" s="107" t="s">
        <v>2329</v>
      </c>
      <c r="D781" s="107" t="s">
        <v>2330</v>
      </c>
      <c r="E781" s="107" t="s">
        <v>2319</v>
      </c>
      <c r="F781" s="107">
        <v>2</v>
      </c>
      <c r="G781" s="107" t="s">
        <v>346</v>
      </c>
      <c r="H781" s="107">
        <v>24344</v>
      </c>
    </row>
    <row r="782" spans="1:8" ht="13.5">
      <c r="A782" s="107">
        <v>780471</v>
      </c>
      <c r="B782" s="107" t="s">
        <v>2331</v>
      </c>
      <c r="C782" s="107" t="s">
        <v>793</v>
      </c>
      <c r="D782" s="107" t="s">
        <v>761</v>
      </c>
      <c r="E782" s="107" t="s">
        <v>320</v>
      </c>
      <c r="F782" s="107">
        <v>2</v>
      </c>
      <c r="G782" s="107" t="s">
        <v>286</v>
      </c>
      <c r="H782" s="107">
        <v>780471</v>
      </c>
    </row>
    <row r="783" spans="1:8" ht="13.5">
      <c r="A783" s="107">
        <v>780472</v>
      </c>
      <c r="B783" s="107" t="s">
        <v>2331</v>
      </c>
      <c r="C783" s="107" t="s">
        <v>246</v>
      </c>
      <c r="D783" s="107" t="s">
        <v>761</v>
      </c>
      <c r="E783" s="107" t="s">
        <v>92</v>
      </c>
      <c r="F783" s="107">
        <v>2</v>
      </c>
      <c r="G783" s="107" t="s">
        <v>286</v>
      </c>
      <c r="H783" s="107">
        <v>780472</v>
      </c>
    </row>
    <row r="784" spans="1:8" ht="13.5">
      <c r="A784" s="107">
        <v>780630</v>
      </c>
      <c r="B784" s="107" t="s">
        <v>701</v>
      </c>
      <c r="C784" s="107" t="s">
        <v>2332</v>
      </c>
      <c r="D784" s="107" t="s">
        <v>702</v>
      </c>
      <c r="E784" s="107" t="s">
        <v>2333</v>
      </c>
      <c r="F784" s="107">
        <v>2</v>
      </c>
      <c r="G784" s="107" t="s">
        <v>126</v>
      </c>
      <c r="H784" s="107">
        <v>780630</v>
      </c>
    </row>
    <row r="785" spans="1:8" ht="13.5">
      <c r="A785" s="107">
        <v>761539</v>
      </c>
      <c r="B785" s="107" t="s">
        <v>2334</v>
      </c>
      <c r="C785" s="107" t="s">
        <v>2335</v>
      </c>
      <c r="D785" s="107" t="s">
        <v>2336</v>
      </c>
      <c r="E785" s="107" t="s">
        <v>554</v>
      </c>
      <c r="F785" s="107">
        <v>2</v>
      </c>
      <c r="G785" s="107" t="s">
        <v>156</v>
      </c>
      <c r="H785" s="107">
        <v>761539</v>
      </c>
    </row>
    <row r="786" spans="1:8" ht="13.5">
      <c r="A786" s="107">
        <v>780437</v>
      </c>
      <c r="B786" s="107" t="s">
        <v>2337</v>
      </c>
      <c r="C786" s="107" t="s">
        <v>2338</v>
      </c>
      <c r="D786" s="107" t="s">
        <v>2339</v>
      </c>
      <c r="E786" s="107" t="s">
        <v>2340</v>
      </c>
      <c r="F786" s="107">
        <v>2</v>
      </c>
      <c r="G786" s="107" t="s">
        <v>414</v>
      </c>
      <c r="H786" s="107">
        <v>780437</v>
      </c>
    </row>
    <row r="787" spans="1:8" ht="13.5">
      <c r="A787" s="107">
        <v>780599</v>
      </c>
      <c r="B787" s="107" t="s">
        <v>2341</v>
      </c>
      <c r="C787" s="107" t="s">
        <v>2342</v>
      </c>
      <c r="D787" s="107" t="s">
        <v>2343</v>
      </c>
      <c r="E787" s="107" t="s">
        <v>413</v>
      </c>
      <c r="F787" s="107">
        <v>2</v>
      </c>
      <c r="G787" s="107" t="s">
        <v>257</v>
      </c>
      <c r="H787" s="107">
        <v>780599</v>
      </c>
    </row>
    <row r="788" spans="1:8" ht="13.5">
      <c r="A788" s="107">
        <v>799552</v>
      </c>
      <c r="B788" s="107" t="s">
        <v>1444</v>
      </c>
      <c r="C788" s="107" t="s">
        <v>2344</v>
      </c>
      <c r="D788" s="107" t="s">
        <v>1446</v>
      </c>
      <c r="E788" s="107" t="s">
        <v>1536</v>
      </c>
      <c r="F788" s="107">
        <v>2</v>
      </c>
      <c r="G788" s="107" t="s">
        <v>894</v>
      </c>
      <c r="H788" s="107">
        <v>799552</v>
      </c>
    </row>
    <row r="789" spans="1:8" ht="13.5">
      <c r="A789" s="107">
        <v>799543</v>
      </c>
      <c r="B789" s="107" t="s">
        <v>111</v>
      </c>
      <c r="C789" s="107" t="s">
        <v>423</v>
      </c>
      <c r="D789" s="107" t="s">
        <v>112</v>
      </c>
      <c r="E789" s="107" t="s">
        <v>73</v>
      </c>
      <c r="F789" s="107">
        <v>2</v>
      </c>
      <c r="G789" s="107" t="s">
        <v>888</v>
      </c>
      <c r="H789" s="107">
        <v>799543</v>
      </c>
    </row>
    <row r="790" spans="1:8" ht="13.5">
      <c r="A790" s="107">
        <v>799551</v>
      </c>
      <c r="B790" s="107" t="s">
        <v>2345</v>
      </c>
      <c r="C790" s="107" t="s">
        <v>2346</v>
      </c>
      <c r="D790" s="107" t="s">
        <v>2347</v>
      </c>
      <c r="E790" s="107" t="s">
        <v>2348</v>
      </c>
      <c r="F790" s="107">
        <v>2</v>
      </c>
      <c r="G790" s="107" t="s">
        <v>894</v>
      </c>
      <c r="H790" s="107">
        <v>799551</v>
      </c>
    </row>
    <row r="791" spans="1:8" ht="13.5">
      <c r="A791" s="107">
        <v>24345</v>
      </c>
      <c r="B791" s="107" t="s">
        <v>119</v>
      </c>
      <c r="C791" s="107" t="s">
        <v>2349</v>
      </c>
      <c r="D791" s="107" t="s">
        <v>120</v>
      </c>
      <c r="E791" s="107" t="s">
        <v>183</v>
      </c>
      <c r="F791" s="107">
        <v>2</v>
      </c>
      <c r="G791" s="107" t="s">
        <v>209</v>
      </c>
      <c r="H791" s="107">
        <v>24345</v>
      </c>
    </row>
    <row r="792" spans="1:8" ht="13.5">
      <c r="A792" s="107">
        <v>779315</v>
      </c>
      <c r="B792" s="107" t="s">
        <v>255</v>
      </c>
      <c r="C792" s="107" t="s">
        <v>2350</v>
      </c>
      <c r="D792" s="107" t="s">
        <v>256</v>
      </c>
      <c r="E792" s="107" t="s">
        <v>416</v>
      </c>
      <c r="F792" s="107">
        <v>2</v>
      </c>
      <c r="G792" s="107" t="s">
        <v>249</v>
      </c>
      <c r="H792" s="107">
        <v>779315</v>
      </c>
    </row>
    <row r="793" spans="1:8" ht="13.5">
      <c r="A793" s="107">
        <v>779398</v>
      </c>
      <c r="B793" s="107" t="s">
        <v>255</v>
      </c>
      <c r="C793" s="107" t="s">
        <v>2351</v>
      </c>
      <c r="D793" s="107" t="s">
        <v>256</v>
      </c>
      <c r="E793" s="107" t="s">
        <v>102</v>
      </c>
      <c r="F793" s="107">
        <v>2</v>
      </c>
      <c r="G793" s="107" t="s">
        <v>209</v>
      </c>
      <c r="H793" s="107">
        <v>779398</v>
      </c>
    </row>
    <row r="794" spans="1:8" ht="13.5">
      <c r="A794" s="107">
        <v>781328</v>
      </c>
      <c r="B794" s="107" t="s">
        <v>2352</v>
      </c>
      <c r="C794" s="107" t="s">
        <v>2353</v>
      </c>
      <c r="D794" s="107" t="s">
        <v>2354</v>
      </c>
      <c r="E794" s="107" t="s">
        <v>2355</v>
      </c>
      <c r="F794" s="107">
        <v>2</v>
      </c>
      <c r="G794" s="107" t="s">
        <v>241</v>
      </c>
      <c r="H794" s="107">
        <v>781328</v>
      </c>
    </row>
    <row r="795" spans="1:8" ht="13.5">
      <c r="A795" s="107">
        <v>766185</v>
      </c>
      <c r="B795" s="107" t="s">
        <v>1588</v>
      </c>
      <c r="C795" s="107" t="s">
        <v>1515</v>
      </c>
      <c r="D795" s="107" t="s">
        <v>1589</v>
      </c>
      <c r="E795" s="107" t="s">
        <v>224</v>
      </c>
      <c r="F795" s="107">
        <v>2</v>
      </c>
      <c r="G795" s="107" t="s">
        <v>1644</v>
      </c>
      <c r="H795" s="107">
        <v>766185</v>
      </c>
    </row>
    <row r="796" spans="1:8" ht="13.5">
      <c r="A796" s="107">
        <v>780463</v>
      </c>
      <c r="B796" s="107" t="s">
        <v>47</v>
      </c>
      <c r="C796" s="107" t="s">
        <v>2356</v>
      </c>
      <c r="D796" s="107" t="s">
        <v>48</v>
      </c>
      <c r="E796" s="107" t="s">
        <v>1493</v>
      </c>
      <c r="F796" s="107">
        <v>2</v>
      </c>
      <c r="G796" s="107" t="s">
        <v>259</v>
      </c>
      <c r="H796" s="107">
        <v>780463</v>
      </c>
    </row>
    <row r="797" spans="1:8" ht="13.5">
      <c r="A797" s="107">
        <v>780597</v>
      </c>
      <c r="B797" s="107" t="s">
        <v>2357</v>
      </c>
      <c r="C797" s="107" t="s">
        <v>2358</v>
      </c>
      <c r="D797" s="107" t="s">
        <v>2359</v>
      </c>
      <c r="E797" s="107" t="s">
        <v>137</v>
      </c>
      <c r="F797" s="107">
        <v>2</v>
      </c>
      <c r="G797" s="107" t="s">
        <v>257</v>
      </c>
      <c r="H797" s="107">
        <v>780597</v>
      </c>
    </row>
    <row r="798" spans="1:8" ht="13.5">
      <c r="A798" s="107">
        <v>799415</v>
      </c>
      <c r="B798" s="107" t="s">
        <v>2360</v>
      </c>
      <c r="C798" s="107" t="s">
        <v>2361</v>
      </c>
      <c r="D798" s="107" t="s">
        <v>2362</v>
      </c>
      <c r="E798" s="107" t="s">
        <v>576</v>
      </c>
      <c r="F798" s="107">
        <v>2</v>
      </c>
      <c r="G798" s="107" t="s">
        <v>346</v>
      </c>
      <c r="H798" s="107">
        <v>799415</v>
      </c>
    </row>
    <row r="799" spans="1:8" ht="13.5">
      <c r="A799" s="107">
        <v>24346</v>
      </c>
      <c r="B799" s="107" t="s">
        <v>182</v>
      </c>
      <c r="C799" s="107" t="s">
        <v>2363</v>
      </c>
      <c r="D799" s="107" t="s">
        <v>169</v>
      </c>
      <c r="E799" s="107" t="s">
        <v>264</v>
      </c>
      <c r="F799" s="107">
        <v>2</v>
      </c>
      <c r="G799" s="107" t="s">
        <v>167</v>
      </c>
      <c r="H799" s="107">
        <v>24346</v>
      </c>
    </row>
    <row r="800" spans="1:8" ht="13.5">
      <c r="A800" s="107">
        <v>779314</v>
      </c>
      <c r="B800" s="107" t="s">
        <v>2364</v>
      </c>
      <c r="C800" s="107" t="s">
        <v>2365</v>
      </c>
      <c r="D800" s="107" t="s">
        <v>46</v>
      </c>
      <c r="E800" s="107" t="s">
        <v>166</v>
      </c>
      <c r="F800" s="107">
        <v>2</v>
      </c>
      <c r="G800" s="107" t="s">
        <v>249</v>
      </c>
      <c r="H800" s="107">
        <v>779314</v>
      </c>
    </row>
    <row r="801" spans="1:8" ht="13.5">
      <c r="A801" s="107">
        <v>780627</v>
      </c>
      <c r="B801" s="107" t="s">
        <v>628</v>
      </c>
      <c r="C801" s="107" t="s">
        <v>2366</v>
      </c>
      <c r="D801" s="107" t="s">
        <v>758</v>
      </c>
      <c r="E801" s="107" t="s">
        <v>205</v>
      </c>
      <c r="F801" s="107">
        <v>2</v>
      </c>
      <c r="G801" s="107" t="s">
        <v>126</v>
      </c>
      <c r="H801" s="107">
        <v>780627</v>
      </c>
    </row>
    <row r="802" spans="1:8" ht="13.5">
      <c r="A802" s="107">
        <v>780537</v>
      </c>
      <c r="B802" s="107" t="s">
        <v>719</v>
      </c>
      <c r="C802" s="107" t="s">
        <v>853</v>
      </c>
      <c r="D802" s="107" t="s">
        <v>720</v>
      </c>
      <c r="E802" s="107" t="s">
        <v>175</v>
      </c>
      <c r="F802" s="107">
        <v>2</v>
      </c>
      <c r="G802" s="107" t="s">
        <v>357</v>
      </c>
      <c r="H802" s="107">
        <v>780537</v>
      </c>
    </row>
    <row r="803" spans="1:8" ht="13.5">
      <c r="A803" s="107">
        <v>780869</v>
      </c>
      <c r="B803" s="107" t="s">
        <v>318</v>
      </c>
      <c r="C803" s="107" t="s">
        <v>2367</v>
      </c>
      <c r="D803" s="107" t="s">
        <v>319</v>
      </c>
      <c r="E803" s="107" t="s">
        <v>417</v>
      </c>
      <c r="F803" s="107">
        <v>2</v>
      </c>
      <c r="G803" s="107" t="s">
        <v>694</v>
      </c>
      <c r="H803" s="107">
        <v>780869</v>
      </c>
    </row>
    <row r="804" spans="1:8" ht="13.5">
      <c r="A804" s="107">
        <v>781321</v>
      </c>
      <c r="B804" s="107" t="s">
        <v>2368</v>
      </c>
      <c r="C804" s="107" t="s">
        <v>2369</v>
      </c>
      <c r="D804" s="107" t="s">
        <v>2370</v>
      </c>
      <c r="E804" s="107" t="s">
        <v>2371</v>
      </c>
      <c r="F804" s="107">
        <v>2</v>
      </c>
      <c r="G804" s="107" t="s">
        <v>241</v>
      </c>
      <c r="H804" s="107">
        <v>781321</v>
      </c>
    </row>
    <row r="805" spans="1:8" ht="13.5">
      <c r="A805" s="107">
        <v>781330</v>
      </c>
      <c r="B805" s="107" t="s">
        <v>625</v>
      </c>
      <c r="C805" s="107" t="s">
        <v>2372</v>
      </c>
      <c r="D805" s="107" t="s">
        <v>626</v>
      </c>
      <c r="E805" s="107" t="s">
        <v>351</v>
      </c>
      <c r="F805" s="107">
        <v>2</v>
      </c>
      <c r="G805" s="107" t="s">
        <v>241</v>
      </c>
      <c r="H805" s="107">
        <v>781330</v>
      </c>
    </row>
    <row r="806" spans="1:8" ht="13.5">
      <c r="A806" s="107">
        <v>24347</v>
      </c>
      <c r="B806" s="107" t="s">
        <v>297</v>
      </c>
      <c r="C806" s="107" t="s">
        <v>2373</v>
      </c>
      <c r="D806" s="107" t="s">
        <v>298</v>
      </c>
      <c r="E806" s="107" t="s">
        <v>110</v>
      </c>
      <c r="F806" s="107">
        <v>2</v>
      </c>
      <c r="G806" s="107" t="s">
        <v>193</v>
      </c>
      <c r="H806" s="107">
        <v>24347</v>
      </c>
    </row>
    <row r="807" spans="1:8" ht="13.5">
      <c r="A807" s="107">
        <v>780622</v>
      </c>
      <c r="B807" s="107" t="s">
        <v>659</v>
      </c>
      <c r="C807" s="107" t="s">
        <v>372</v>
      </c>
      <c r="D807" s="107" t="s">
        <v>660</v>
      </c>
      <c r="E807" s="107" t="s">
        <v>383</v>
      </c>
      <c r="F807" s="107">
        <v>2</v>
      </c>
      <c r="G807" s="107" t="s">
        <v>126</v>
      </c>
      <c r="H807" s="107">
        <v>780622</v>
      </c>
    </row>
    <row r="808" spans="1:8" ht="13.5">
      <c r="A808" s="107">
        <v>763867</v>
      </c>
      <c r="B808" s="107" t="s">
        <v>2374</v>
      </c>
      <c r="C808" s="107" t="s">
        <v>393</v>
      </c>
      <c r="D808" s="107" t="s">
        <v>2375</v>
      </c>
      <c r="E808" s="107" t="s">
        <v>341</v>
      </c>
      <c r="F808" s="107">
        <v>2</v>
      </c>
      <c r="G808" s="107" t="s">
        <v>870</v>
      </c>
      <c r="H808" s="107">
        <v>763867</v>
      </c>
    </row>
    <row r="809" spans="1:8" ht="13.5">
      <c r="A809" s="107">
        <v>799539</v>
      </c>
      <c r="B809" s="107" t="s">
        <v>1411</v>
      </c>
      <c r="C809" s="107" t="s">
        <v>2376</v>
      </c>
      <c r="D809" s="107" t="s">
        <v>1413</v>
      </c>
      <c r="E809" s="107" t="s">
        <v>2045</v>
      </c>
      <c r="F809" s="107">
        <v>2</v>
      </c>
      <c r="G809" s="107" t="s">
        <v>888</v>
      </c>
      <c r="H809" s="107">
        <v>799539</v>
      </c>
    </row>
    <row r="810" spans="1:8" ht="13.5">
      <c r="A810" s="107">
        <v>781313</v>
      </c>
      <c r="B810" s="107" t="s">
        <v>2377</v>
      </c>
      <c r="C810" s="107" t="s">
        <v>2378</v>
      </c>
      <c r="D810" s="107" t="s">
        <v>2379</v>
      </c>
      <c r="E810" s="107" t="s">
        <v>671</v>
      </c>
      <c r="F810" s="107">
        <v>2</v>
      </c>
      <c r="G810" s="107" t="s">
        <v>241</v>
      </c>
      <c r="H810" s="107">
        <v>781313</v>
      </c>
    </row>
    <row r="811" spans="1:8" ht="13.5">
      <c r="A811" s="107">
        <v>340319</v>
      </c>
      <c r="B811" s="107" t="s">
        <v>891</v>
      </c>
      <c r="C811" s="107" t="s">
        <v>2380</v>
      </c>
      <c r="D811" s="107" t="s">
        <v>892</v>
      </c>
      <c r="E811" s="107" t="s">
        <v>2381</v>
      </c>
      <c r="F811" s="107">
        <v>2</v>
      </c>
      <c r="G811" s="107" t="s">
        <v>888</v>
      </c>
      <c r="H811" s="107">
        <v>340319</v>
      </c>
    </row>
    <row r="812" spans="1:8" ht="13.5">
      <c r="A812" s="107">
        <v>763890</v>
      </c>
      <c r="B812" s="107" t="s">
        <v>628</v>
      </c>
      <c r="C812" s="107" t="s">
        <v>2382</v>
      </c>
      <c r="D812" s="107" t="s">
        <v>2383</v>
      </c>
      <c r="E812" s="107" t="s">
        <v>653</v>
      </c>
      <c r="F812" s="107">
        <v>2</v>
      </c>
      <c r="G812" s="107" t="s">
        <v>869</v>
      </c>
      <c r="H812" s="107">
        <v>763890</v>
      </c>
    </row>
    <row r="813" spans="1:8" ht="13.5">
      <c r="A813" s="107">
        <v>780851</v>
      </c>
      <c r="B813" s="107" t="s">
        <v>2384</v>
      </c>
      <c r="C813" s="107" t="s">
        <v>2385</v>
      </c>
      <c r="D813" s="107" t="s">
        <v>71</v>
      </c>
      <c r="E813" s="107" t="s">
        <v>620</v>
      </c>
      <c r="F813" s="107">
        <v>2</v>
      </c>
      <c r="G813" s="107" t="s">
        <v>346</v>
      </c>
      <c r="H813" s="107">
        <v>780851</v>
      </c>
    </row>
    <row r="814" spans="1:8" ht="13.5">
      <c r="A814" s="107">
        <v>338081</v>
      </c>
      <c r="B814" s="107" t="s">
        <v>70</v>
      </c>
      <c r="C814" s="107" t="s">
        <v>2386</v>
      </c>
      <c r="D814" s="107" t="s">
        <v>71</v>
      </c>
      <c r="E814" s="107" t="s">
        <v>2387</v>
      </c>
      <c r="F814" s="107">
        <v>2</v>
      </c>
      <c r="G814" s="107" t="s">
        <v>278</v>
      </c>
      <c r="H814" s="107">
        <v>338081</v>
      </c>
    </row>
    <row r="815" spans="1:8" ht="13.5">
      <c r="A815" s="107">
        <v>779389</v>
      </c>
      <c r="B815" s="107" t="s">
        <v>47</v>
      </c>
      <c r="C815" s="107" t="s">
        <v>2388</v>
      </c>
      <c r="D815" s="107" t="s">
        <v>48</v>
      </c>
      <c r="E815" s="107" t="s">
        <v>133</v>
      </c>
      <c r="F815" s="107">
        <v>2</v>
      </c>
      <c r="G815" s="107" t="s">
        <v>209</v>
      </c>
      <c r="H815" s="107">
        <v>779389</v>
      </c>
    </row>
    <row r="816" spans="1:8" ht="13.5">
      <c r="A816" s="107">
        <v>780870</v>
      </c>
      <c r="B816" s="107" t="s">
        <v>79</v>
      </c>
      <c r="C816" s="107" t="s">
        <v>2389</v>
      </c>
      <c r="D816" s="107" t="s">
        <v>80</v>
      </c>
      <c r="E816" s="107" t="s">
        <v>2390</v>
      </c>
      <c r="F816" s="107">
        <v>2</v>
      </c>
      <c r="G816" s="107" t="s">
        <v>694</v>
      </c>
      <c r="H816" s="107">
        <v>780870</v>
      </c>
    </row>
    <row r="817" spans="1:8" ht="13.5">
      <c r="A817" s="107">
        <v>780592</v>
      </c>
      <c r="B817" s="107" t="s">
        <v>2391</v>
      </c>
      <c r="C817" s="107" t="s">
        <v>2392</v>
      </c>
      <c r="D817" s="107" t="s">
        <v>2393</v>
      </c>
      <c r="E817" s="107" t="s">
        <v>1546</v>
      </c>
      <c r="F817" s="107">
        <v>2</v>
      </c>
      <c r="G817" s="107" t="s">
        <v>257</v>
      </c>
      <c r="H817" s="107">
        <v>780592</v>
      </c>
    </row>
    <row r="818" spans="1:8" ht="13.5">
      <c r="A818" s="107">
        <v>780613</v>
      </c>
      <c r="B818" s="107" t="s">
        <v>462</v>
      </c>
      <c r="C818" s="107" t="s">
        <v>2361</v>
      </c>
      <c r="D818" s="107" t="s">
        <v>463</v>
      </c>
      <c r="E818" s="107" t="s">
        <v>576</v>
      </c>
      <c r="F818" s="107">
        <v>2</v>
      </c>
      <c r="G818" s="107" t="s">
        <v>257</v>
      </c>
      <c r="H818" s="107">
        <v>780613</v>
      </c>
    </row>
    <row r="819" spans="1:8" ht="13.5">
      <c r="A819" s="107">
        <v>505334</v>
      </c>
      <c r="B819" s="107" t="s">
        <v>2394</v>
      </c>
      <c r="C819" s="107" t="s">
        <v>2395</v>
      </c>
      <c r="D819" s="107" t="s">
        <v>2396</v>
      </c>
      <c r="E819" s="107" t="s">
        <v>2397</v>
      </c>
      <c r="F819" s="107">
        <v>2</v>
      </c>
      <c r="G819" s="107" t="s">
        <v>81</v>
      </c>
      <c r="H819" s="107">
        <v>505334</v>
      </c>
    </row>
    <row r="820" spans="1:8" ht="13.5">
      <c r="A820" s="107">
        <v>766174</v>
      </c>
      <c r="B820" s="107" t="s">
        <v>473</v>
      </c>
      <c r="C820" s="107" t="s">
        <v>285</v>
      </c>
      <c r="D820" s="107" t="s">
        <v>155</v>
      </c>
      <c r="E820" s="107" t="s">
        <v>154</v>
      </c>
      <c r="F820" s="107">
        <v>2</v>
      </c>
      <c r="G820" s="107" t="s">
        <v>1644</v>
      </c>
      <c r="H820" s="107">
        <v>766174</v>
      </c>
    </row>
    <row r="821" spans="1:8" ht="13.5">
      <c r="A821" s="107">
        <v>397654</v>
      </c>
      <c r="B821" s="107" t="s">
        <v>2398</v>
      </c>
      <c r="C821" s="107" t="s">
        <v>2399</v>
      </c>
      <c r="D821" s="107" t="s">
        <v>1881</v>
      </c>
      <c r="E821" s="107" t="s">
        <v>142</v>
      </c>
      <c r="F821" s="107">
        <v>2</v>
      </c>
      <c r="G821" s="107" t="s">
        <v>271</v>
      </c>
      <c r="H821" s="107">
        <v>397654</v>
      </c>
    </row>
    <row r="822" spans="1:8" ht="13.5">
      <c r="A822" s="107">
        <v>780619</v>
      </c>
      <c r="B822" s="107" t="s">
        <v>559</v>
      </c>
      <c r="C822" s="107" t="s">
        <v>2400</v>
      </c>
      <c r="D822" s="107" t="s">
        <v>560</v>
      </c>
      <c r="E822" s="107" t="s">
        <v>1580</v>
      </c>
      <c r="F822" s="107">
        <v>2</v>
      </c>
      <c r="G822" s="107" t="s">
        <v>126</v>
      </c>
      <c r="H822" s="107">
        <v>780619</v>
      </c>
    </row>
    <row r="823" spans="1:8" ht="13.5">
      <c r="A823" s="107">
        <v>24349</v>
      </c>
      <c r="B823" s="107" t="s">
        <v>1503</v>
      </c>
      <c r="C823" s="107" t="s">
        <v>2401</v>
      </c>
      <c r="D823" s="107" t="s">
        <v>1504</v>
      </c>
      <c r="E823" s="107" t="s">
        <v>2402</v>
      </c>
      <c r="F823" s="107">
        <v>2</v>
      </c>
      <c r="G823" s="107" t="s">
        <v>870</v>
      </c>
      <c r="H823" s="107">
        <v>24349</v>
      </c>
    </row>
    <row r="824" spans="1:8" ht="13.5">
      <c r="A824" s="107">
        <v>780530</v>
      </c>
      <c r="B824" s="107" t="s">
        <v>903</v>
      </c>
      <c r="C824" s="107" t="s">
        <v>2403</v>
      </c>
      <c r="D824" s="107" t="s">
        <v>904</v>
      </c>
      <c r="E824" s="107" t="s">
        <v>2404</v>
      </c>
      <c r="F824" s="107">
        <v>2</v>
      </c>
      <c r="G824" s="107" t="s">
        <v>357</v>
      </c>
      <c r="H824" s="107">
        <v>780530</v>
      </c>
    </row>
    <row r="825" spans="1:8" ht="13.5">
      <c r="A825" s="107">
        <v>766166</v>
      </c>
      <c r="B825" s="107" t="s">
        <v>200</v>
      </c>
      <c r="C825" s="107" t="s">
        <v>2405</v>
      </c>
      <c r="D825" s="107" t="s">
        <v>201</v>
      </c>
      <c r="E825" s="107" t="s">
        <v>2406</v>
      </c>
      <c r="F825" s="107">
        <v>2</v>
      </c>
      <c r="G825" s="107" t="s">
        <v>1644</v>
      </c>
      <c r="H825" s="107">
        <v>766166</v>
      </c>
    </row>
    <row r="826" spans="1:8" ht="13.5">
      <c r="A826" s="107">
        <v>799512</v>
      </c>
      <c r="B826" s="107" t="s">
        <v>280</v>
      </c>
      <c r="C826" s="107" t="s">
        <v>727</v>
      </c>
      <c r="D826" s="107" t="s">
        <v>155</v>
      </c>
      <c r="E826" s="107" t="s">
        <v>244</v>
      </c>
      <c r="F826" s="107">
        <v>2</v>
      </c>
      <c r="G826" s="107" t="s">
        <v>361</v>
      </c>
      <c r="H826" s="107">
        <v>799512</v>
      </c>
    </row>
    <row r="827" spans="1:8" ht="13.5">
      <c r="A827" s="107">
        <v>779427</v>
      </c>
      <c r="B827" s="107" t="s">
        <v>519</v>
      </c>
      <c r="C827" s="107" t="s">
        <v>2407</v>
      </c>
      <c r="D827" s="107" t="s">
        <v>136</v>
      </c>
      <c r="E827" s="107" t="s">
        <v>1679</v>
      </c>
      <c r="F827" s="107">
        <v>2</v>
      </c>
      <c r="G827" s="107" t="s">
        <v>1767</v>
      </c>
      <c r="H827" s="107">
        <v>779427</v>
      </c>
    </row>
    <row r="828" spans="1:8" ht="13.5">
      <c r="A828" s="107">
        <v>780771</v>
      </c>
      <c r="B828" s="107" t="s">
        <v>237</v>
      </c>
      <c r="C828" s="107" t="s">
        <v>812</v>
      </c>
      <c r="D828" s="107" t="s">
        <v>238</v>
      </c>
      <c r="E828" s="107" t="s">
        <v>813</v>
      </c>
      <c r="F828" s="107">
        <v>2</v>
      </c>
      <c r="G828" s="107" t="s">
        <v>278</v>
      </c>
      <c r="H828" s="107">
        <v>780771</v>
      </c>
    </row>
    <row r="829" spans="1:8" ht="13.5">
      <c r="A829" s="107">
        <v>780778</v>
      </c>
      <c r="B829" s="107" t="s">
        <v>173</v>
      </c>
      <c r="C829" s="107" t="s">
        <v>711</v>
      </c>
      <c r="D829" s="107" t="s">
        <v>174</v>
      </c>
      <c r="E829" s="107" t="s">
        <v>488</v>
      </c>
      <c r="F829" s="107">
        <v>2</v>
      </c>
      <c r="G829" s="107" t="s">
        <v>278</v>
      </c>
      <c r="H829" s="107">
        <v>780778</v>
      </c>
    </row>
    <row r="830" spans="1:8" ht="13.5">
      <c r="A830" s="107">
        <v>780825</v>
      </c>
      <c r="B830" s="107" t="s">
        <v>2331</v>
      </c>
      <c r="C830" s="107" t="s">
        <v>2408</v>
      </c>
      <c r="D830" s="107" t="s">
        <v>761</v>
      </c>
      <c r="E830" s="107" t="s">
        <v>243</v>
      </c>
      <c r="F830" s="107">
        <v>2</v>
      </c>
      <c r="G830" s="107" t="s">
        <v>345</v>
      </c>
      <c r="H830" s="107">
        <v>780825</v>
      </c>
    </row>
    <row r="831" spans="1:8" ht="13.5">
      <c r="A831" s="107">
        <v>24350</v>
      </c>
      <c r="B831" s="107" t="s">
        <v>1931</v>
      </c>
      <c r="C831" s="107" t="s">
        <v>2409</v>
      </c>
      <c r="D831" s="107" t="s">
        <v>1932</v>
      </c>
      <c r="E831" s="107" t="s">
        <v>218</v>
      </c>
      <c r="F831" s="107">
        <v>2</v>
      </c>
      <c r="G831" s="107" t="s">
        <v>346</v>
      </c>
      <c r="H831" s="107">
        <v>24350</v>
      </c>
    </row>
    <row r="832" spans="1:8" ht="13.5">
      <c r="A832" s="107">
        <v>780624</v>
      </c>
      <c r="B832" s="107" t="s">
        <v>99</v>
      </c>
      <c r="C832" s="107" t="s">
        <v>2410</v>
      </c>
      <c r="D832" s="107" t="s">
        <v>100</v>
      </c>
      <c r="E832" s="107" t="s">
        <v>168</v>
      </c>
      <c r="F832" s="107">
        <v>2</v>
      </c>
      <c r="G832" s="107" t="s">
        <v>126</v>
      </c>
      <c r="H832" s="107">
        <v>780624</v>
      </c>
    </row>
    <row r="833" spans="1:8" ht="13.5">
      <c r="A833" s="107">
        <v>780691</v>
      </c>
      <c r="B833" s="107" t="s">
        <v>2411</v>
      </c>
      <c r="C833" s="107" t="s">
        <v>246</v>
      </c>
      <c r="D833" s="107" t="s">
        <v>2412</v>
      </c>
      <c r="E833" s="107" t="s">
        <v>124</v>
      </c>
      <c r="F833" s="107">
        <v>2</v>
      </c>
      <c r="G833" s="107" t="s">
        <v>898</v>
      </c>
      <c r="H833" s="107">
        <v>780691</v>
      </c>
    </row>
    <row r="834" spans="1:8" ht="13.5">
      <c r="A834" s="107">
        <v>779419</v>
      </c>
      <c r="B834" s="107" t="s">
        <v>2413</v>
      </c>
      <c r="C834" s="107" t="s">
        <v>2414</v>
      </c>
      <c r="D834" s="107" t="s">
        <v>2415</v>
      </c>
      <c r="E834" s="107" t="s">
        <v>2416</v>
      </c>
      <c r="F834" s="107">
        <v>2</v>
      </c>
      <c r="G834" s="107" t="s">
        <v>38</v>
      </c>
      <c r="H834" s="107">
        <v>779419</v>
      </c>
    </row>
    <row r="835" spans="1:8" ht="13.5">
      <c r="A835" s="107">
        <v>780864</v>
      </c>
      <c r="B835" s="107" t="s">
        <v>343</v>
      </c>
      <c r="C835" s="107" t="s">
        <v>2417</v>
      </c>
      <c r="D835" s="107" t="s">
        <v>1557</v>
      </c>
      <c r="E835" s="107" t="s">
        <v>2418</v>
      </c>
      <c r="F835" s="107">
        <v>2</v>
      </c>
      <c r="G835" s="107" t="s">
        <v>694</v>
      </c>
      <c r="H835" s="107">
        <v>780864</v>
      </c>
    </row>
    <row r="836" spans="1:8" ht="13.5">
      <c r="A836" s="107">
        <v>445033</v>
      </c>
      <c r="B836" s="107" t="s">
        <v>239</v>
      </c>
      <c r="C836" s="107" t="s">
        <v>2326</v>
      </c>
      <c r="D836" s="107" t="s">
        <v>240</v>
      </c>
      <c r="E836" s="107" t="s">
        <v>313</v>
      </c>
      <c r="F836" s="107">
        <v>2</v>
      </c>
      <c r="G836" s="107" t="s">
        <v>259</v>
      </c>
      <c r="H836" s="107">
        <v>445033</v>
      </c>
    </row>
    <row r="837" spans="1:8" ht="13.5">
      <c r="A837" s="107">
        <v>780447</v>
      </c>
      <c r="B837" s="107" t="s">
        <v>2419</v>
      </c>
      <c r="C837" s="107" t="s">
        <v>1579</v>
      </c>
      <c r="D837" s="107" t="s">
        <v>816</v>
      </c>
      <c r="E837" s="107" t="s">
        <v>1580</v>
      </c>
      <c r="F837" s="107">
        <v>2</v>
      </c>
      <c r="G837" s="107" t="s">
        <v>220</v>
      </c>
      <c r="H837" s="107">
        <v>780447</v>
      </c>
    </row>
    <row r="838" spans="1:8" ht="13.5">
      <c r="A838" s="107">
        <v>779414</v>
      </c>
      <c r="B838" s="107" t="s">
        <v>2420</v>
      </c>
      <c r="C838" s="107" t="s">
        <v>2421</v>
      </c>
      <c r="D838" s="107" t="s">
        <v>2422</v>
      </c>
      <c r="E838" s="107" t="s">
        <v>2423</v>
      </c>
      <c r="F838" s="107">
        <v>2</v>
      </c>
      <c r="G838" s="107" t="s">
        <v>1526</v>
      </c>
      <c r="H838" s="107">
        <v>779414</v>
      </c>
    </row>
    <row r="839" spans="1:8" ht="13.5">
      <c r="A839" s="107">
        <v>781259</v>
      </c>
      <c r="B839" s="107" t="s">
        <v>480</v>
      </c>
      <c r="C839" s="107" t="s">
        <v>1914</v>
      </c>
      <c r="D839" s="107" t="s">
        <v>481</v>
      </c>
      <c r="E839" s="107" t="s">
        <v>332</v>
      </c>
      <c r="F839" s="107">
        <v>2</v>
      </c>
      <c r="G839" s="107" t="s">
        <v>391</v>
      </c>
      <c r="H839" s="107">
        <v>781259</v>
      </c>
    </row>
    <row r="840" spans="1:8" ht="13.5">
      <c r="A840" s="107">
        <v>780452</v>
      </c>
      <c r="B840" s="107" t="s">
        <v>574</v>
      </c>
      <c r="C840" s="107" t="s">
        <v>2424</v>
      </c>
      <c r="D840" s="107" t="s">
        <v>575</v>
      </c>
      <c r="E840" s="107" t="s">
        <v>50</v>
      </c>
      <c r="F840" s="107">
        <v>2</v>
      </c>
      <c r="G840" s="107" t="s">
        <v>1753</v>
      </c>
      <c r="H840" s="107">
        <v>780452</v>
      </c>
    </row>
    <row r="841" spans="1:8" ht="13.5">
      <c r="A841" s="107">
        <v>780791</v>
      </c>
      <c r="B841" s="107" t="s">
        <v>496</v>
      </c>
      <c r="C841" s="107" t="s">
        <v>1093</v>
      </c>
      <c r="D841" s="107" t="s">
        <v>497</v>
      </c>
      <c r="E841" s="107" t="s">
        <v>1095</v>
      </c>
      <c r="F841" s="107">
        <v>2</v>
      </c>
      <c r="G841" s="107" t="s">
        <v>1634</v>
      </c>
      <c r="H841" s="107">
        <v>780791</v>
      </c>
    </row>
    <row r="842" spans="1:8" ht="13.5">
      <c r="A842" s="107">
        <v>24351</v>
      </c>
      <c r="B842" s="107" t="s">
        <v>482</v>
      </c>
      <c r="C842" s="107" t="s">
        <v>2425</v>
      </c>
      <c r="D842" s="107" t="s">
        <v>216</v>
      </c>
      <c r="E842" s="107" t="s">
        <v>893</v>
      </c>
      <c r="F842" s="107">
        <v>2</v>
      </c>
      <c r="G842" s="107" t="s">
        <v>209</v>
      </c>
      <c r="H842" s="107">
        <v>24351</v>
      </c>
    </row>
    <row r="843" spans="1:8" ht="13.5">
      <c r="A843" s="107">
        <v>584863</v>
      </c>
      <c r="B843" s="107" t="s">
        <v>2426</v>
      </c>
      <c r="C843" s="107" t="s">
        <v>2427</v>
      </c>
      <c r="D843" s="107" t="s">
        <v>2428</v>
      </c>
      <c r="E843" s="107" t="s">
        <v>325</v>
      </c>
      <c r="F843" s="107">
        <v>2</v>
      </c>
      <c r="G843" s="107" t="s">
        <v>898</v>
      </c>
      <c r="H843" s="107">
        <v>584863</v>
      </c>
    </row>
    <row r="844" spans="1:8" ht="13.5">
      <c r="A844" s="107">
        <v>780480</v>
      </c>
      <c r="B844" s="107" t="s">
        <v>116</v>
      </c>
      <c r="C844" s="107" t="s">
        <v>2429</v>
      </c>
      <c r="D844" s="107" t="s">
        <v>91</v>
      </c>
      <c r="E844" s="107" t="s">
        <v>2430</v>
      </c>
      <c r="F844" s="107">
        <v>2</v>
      </c>
      <c r="G844" s="107" t="s">
        <v>290</v>
      </c>
      <c r="H844" s="107">
        <v>780480</v>
      </c>
    </row>
    <row r="845" spans="1:8" ht="13.5">
      <c r="A845" s="107">
        <v>780889</v>
      </c>
      <c r="B845" s="107" t="s">
        <v>2431</v>
      </c>
      <c r="C845" s="107" t="s">
        <v>2432</v>
      </c>
      <c r="D845" s="107" t="s">
        <v>2433</v>
      </c>
      <c r="E845" s="107" t="s">
        <v>2434</v>
      </c>
      <c r="F845" s="107">
        <v>2</v>
      </c>
      <c r="G845" s="107" t="s">
        <v>682</v>
      </c>
      <c r="H845" s="107">
        <v>780889</v>
      </c>
    </row>
    <row r="846" spans="1:8" ht="13.5">
      <c r="A846" s="107">
        <v>781260</v>
      </c>
      <c r="B846" s="107" t="s">
        <v>2435</v>
      </c>
      <c r="C846" s="107" t="s">
        <v>2436</v>
      </c>
      <c r="D846" s="107" t="s">
        <v>2437</v>
      </c>
      <c r="E846" s="107" t="s">
        <v>620</v>
      </c>
      <c r="F846" s="107">
        <v>2</v>
      </c>
      <c r="G846" s="107" t="s">
        <v>391</v>
      </c>
      <c r="H846" s="107">
        <v>781260</v>
      </c>
    </row>
    <row r="847" spans="1:8" ht="13.5">
      <c r="A847" s="107">
        <v>781317</v>
      </c>
      <c r="B847" s="107" t="s">
        <v>162</v>
      </c>
      <c r="C847" s="107" t="s">
        <v>2438</v>
      </c>
      <c r="D847" s="107" t="s">
        <v>163</v>
      </c>
      <c r="E847" s="107" t="s">
        <v>782</v>
      </c>
      <c r="F847" s="107">
        <v>2</v>
      </c>
      <c r="G847" s="107" t="s">
        <v>241</v>
      </c>
      <c r="H847" s="107">
        <v>781317</v>
      </c>
    </row>
    <row r="848" spans="1:8" ht="13.5">
      <c r="A848" s="107">
        <v>799407</v>
      </c>
      <c r="B848" s="107" t="s">
        <v>519</v>
      </c>
      <c r="C848" s="107" t="s">
        <v>2439</v>
      </c>
      <c r="D848" s="107" t="s">
        <v>136</v>
      </c>
      <c r="E848" s="107" t="s">
        <v>851</v>
      </c>
      <c r="F848" s="107">
        <v>2</v>
      </c>
      <c r="G848" s="107" t="s">
        <v>391</v>
      </c>
      <c r="H848" s="107">
        <v>799407</v>
      </c>
    </row>
    <row r="849" spans="1:8" ht="13.5">
      <c r="A849" s="107">
        <v>799567</v>
      </c>
      <c r="B849" s="107" t="s">
        <v>2440</v>
      </c>
      <c r="C849" s="107" t="s">
        <v>372</v>
      </c>
      <c r="D849" s="107" t="s">
        <v>2441</v>
      </c>
      <c r="E849" s="107" t="s">
        <v>176</v>
      </c>
      <c r="F849" s="107">
        <v>2</v>
      </c>
      <c r="G849" s="107" t="s">
        <v>1677</v>
      </c>
      <c r="H849" s="107">
        <v>799567</v>
      </c>
    </row>
    <row r="850" spans="1:8" ht="13.5">
      <c r="A850" s="107">
        <v>766178</v>
      </c>
      <c r="B850" s="107" t="s">
        <v>2442</v>
      </c>
      <c r="C850" s="107" t="s">
        <v>2443</v>
      </c>
      <c r="D850" s="107" t="s">
        <v>2444</v>
      </c>
      <c r="E850" s="107" t="s">
        <v>2445</v>
      </c>
      <c r="F850" s="107">
        <v>2</v>
      </c>
      <c r="G850" s="107" t="s">
        <v>1644</v>
      </c>
      <c r="H850" s="107">
        <v>766178</v>
      </c>
    </row>
    <row r="851" spans="1:8" ht="13.5">
      <c r="A851" s="107">
        <v>338317</v>
      </c>
      <c r="B851" s="107" t="s">
        <v>941</v>
      </c>
      <c r="C851" s="107" t="s">
        <v>2446</v>
      </c>
      <c r="D851" s="107" t="s">
        <v>943</v>
      </c>
      <c r="E851" s="107" t="s">
        <v>73</v>
      </c>
      <c r="F851" s="107">
        <v>2</v>
      </c>
      <c r="G851" s="107" t="s">
        <v>346</v>
      </c>
      <c r="H851" s="107">
        <v>338317</v>
      </c>
    </row>
    <row r="852" spans="1:8" ht="13.5">
      <c r="A852" s="107">
        <v>780433</v>
      </c>
      <c r="B852" s="107" t="s">
        <v>146</v>
      </c>
      <c r="C852" s="107" t="s">
        <v>384</v>
      </c>
      <c r="D852" s="107" t="s">
        <v>147</v>
      </c>
      <c r="E852" s="107" t="s">
        <v>186</v>
      </c>
      <c r="F852" s="107">
        <v>2</v>
      </c>
      <c r="G852" s="107" t="s">
        <v>193</v>
      </c>
      <c r="H852" s="107">
        <v>780433</v>
      </c>
    </row>
    <row r="853" spans="1:8" ht="13.5">
      <c r="A853" s="107">
        <v>799534</v>
      </c>
      <c r="B853" s="107" t="s">
        <v>70</v>
      </c>
      <c r="C853" s="107" t="s">
        <v>2447</v>
      </c>
      <c r="D853" s="107" t="s">
        <v>71</v>
      </c>
      <c r="E853" s="107" t="s">
        <v>140</v>
      </c>
      <c r="F853" s="107">
        <v>2</v>
      </c>
      <c r="G853" s="107" t="s">
        <v>888</v>
      </c>
      <c r="H853" s="107">
        <v>799534</v>
      </c>
    </row>
    <row r="854" spans="1:8" ht="13.5">
      <c r="A854" s="107">
        <v>799504</v>
      </c>
      <c r="B854" s="107" t="s">
        <v>724</v>
      </c>
      <c r="C854" s="107" t="s">
        <v>673</v>
      </c>
      <c r="D854" s="107" t="s">
        <v>725</v>
      </c>
      <c r="E854" s="107" t="s">
        <v>509</v>
      </c>
      <c r="F854" s="107">
        <v>2</v>
      </c>
      <c r="G854" s="107" t="s">
        <v>361</v>
      </c>
      <c r="H854" s="107">
        <v>799504</v>
      </c>
    </row>
    <row r="855" spans="1:8" ht="13.5">
      <c r="A855" s="107">
        <v>799549</v>
      </c>
      <c r="B855" s="107" t="s">
        <v>827</v>
      </c>
      <c r="C855" s="107" t="s">
        <v>2448</v>
      </c>
      <c r="D855" s="107" t="s">
        <v>828</v>
      </c>
      <c r="E855" s="107" t="s">
        <v>2449</v>
      </c>
      <c r="F855" s="107">
        <v>2</v>
      </c>
      <c r="G855" s="107" t="s">
        <v>894</v>
      </c>
      <c r="H855" s="107">
        <v>799549</v>
      </c>
    </row>
    <row r="856" spans="1:8" ht="13.5">
      <c r="A856" s="107">
        <v>340328</v>
      </c>
      <c r="B856" s="107" t="s">
        <v>2450</v>
      </c>
      <c r="C856" s="107" t="s">
        <v>1639</v>
      </c>
      <c r="D856" s="107" t="s">
        <v>2451</v>
      </c>
      <c r="E856" s="107" t="s">
        <v>383</v>
      </c>
      <c r="F856" s="107">
        <v>2</v>
      </c>
      <c r="G856" s="107" t="s">
        <v>193</v>
      </c>
      <c r="H856" s="107">
        <v>340328</v>
      </c>
    </row>
    <row r="857" spans="1:8" ht="13.5">
      <c r="A857" s="107">
        <v>799510</v>
      </c>
      <c r="B857" s="107" t="s">
        <v>2452</v>
      </c>
      <c r="C857" s="107" t="s">
        <v>2453</v>
      </c>
      <c r="D857" s="107" t="s">
        <v>1537</v>
      </c>
      <c r="E857" s="107" t="s">
        <v>2454</v>
      </c>
      <c r="F857" s="107">
        <v>2</v>
      </c>
      <c r="G857" s="107" t="s">
        <v>361</v>
      </c>
      <c r="H857" s="107">
        <v>799510</v>
      </c>
    </row>
    <row r="858" spans="1:8" ht="13.5">
      <c r="A858" s="107">
        <v>780692</v>
      </c>
      <c r="B858" s="107" t="s">
        <v>1577</v>
      </c>
      <c r="C858" s="107" t="s">
        <v>826</v>
      </c>
      <c r="D858" s="107" t="s">
        <v>1578</v>
      </c>
      <c r="E858" s="107" t="s">
        <v>475</v>
      </c>
      <c r="F858" s="107">
        <v>2</v>
      </c>
      <c r="G858" s="107" t="s">
        <v>898</v>
      </c>
      <c r="H858" s="107">
        <v>780692</v>
      </c>
    </row>
    <row r="859" spans="1:8" ht="13.5">
      <c r="A859" s="107">
        <v>780766</v>
      </c>
      <c r="B859" s="107" t="s">
        <v>138</v>
      </c>
      <c r="C859" s="107" t="s">
        <v>1592</v>
      </c>
      <c r="D859" s="107" t="s">
        <v>139</v>
      </c>
      <c r="E859" s="107" t="s">
        <v>178</v>
      </c>
      <c r="F859" s="107">
        <v>2</v>
      </c>
      <c r="G859" s="107" t="s">
        <v>278</v>
      </c>
      <c r="H859" s="107">
        <v>780766</v>
      </c>
    </row>
    <row r="860" spans="1:8" ht="13.5">
      <c r="A860" s="107">
        <v>779401</v>
      </c>
      <c r="B860" s="107" t="s">
        <v>1533</v>
      </c>
      <c r="C860" s="107" t="s">
        <v>812</v>
      </c>
      <c r="D860" s="107" t="s">
        <v>1534</v>
      </c>
      <c r="E860" s="107" t="s">
        <v>813</v>
      </c>
      <c r="F860" s="107">
        <v>2</v>
      </c>
      <c r="G860" s="107" t="s">
        <v>209</v>
      </c>
      <c r="H860" s="107">
        <v>779401</v>
      </c>
    </row>
    <row r="861" spans="1:8" ht="13.5">
      <c r="A861" s="107">
        <v>510799</v>
      </c>
      <c r="B861" s="107" t="s">
        <v>2455</v>
      </c>
      <c r="C861" s="107" t="s">
        <v>2456</v>
      </c>
      <c r="D861" s="107" t="s">
        <v>2457</v>
      </c>
      <c r="E861" s="107" t="s">
        <v>1827</v>
      </c>
      <c r="F861" s="107">
        <v>2</v>
      </c>
      <c r="G861" s="107" t="s">
        <v>357</v>
      </c>
      <c r="H861" s="107">
        <v>510799</v>
      </c>
    </row>
    <row r="862" spans="1:8" ht="13.5">
      <c r="A862" s="107">
        <v>779432</v>
      </c>
      <c r="B862" s="107" t="s">
        <v>2458</v>
      </c>
      <c r="C862" s="107" t="s">
        <v>2459</v>
      </c>
      <c r="D862" s="107" t="s">
        <v>549</v>
      </c>
      <c r="E862" s="107" t="s">
        <v>2460</v>
      </c>
      <c r="F862" s="107">
        <v>2</v>
      </c>
      <c r="G862" s="107" t="s">
        <v>830</v>
      </c>
      <c r="H862" s="107">
        <v>779432</v>
      </c>
    </row>
    <row r="863" spans="1:8" ht="13.5">
      <c r="A863" s="107">
        <v>780770</v>
      </c>
      <c r="B863" s="107" t="s">
        <v>159</v>
      </c>
      <c r="C863" s="107" t="s">
        <v>1604</v>
      </c>
      <c r="D863" s="107" t="s">
        <v>160</v>
      </c>
      <c r="E863" s="107" t="s">
        <v>177</v>
      </c>
      <c r="F863" s="107">
        <v>2</v>
      </c>
      <c r="G863" s="107" t="s">
        <v>278</v>
      </c>
      <c r="H863" s="107">
        <v>780770</v>
      </c>
    </row>
    <row r="864" spans="1:8" ht="13.5">
      <c r="A864" s="107">
        <v>779318</v>
      </c>
      <c r="B864" s="107" t="s">
        <v>211</v>
      </c>
      <c r="C864" s="107" t="s">
        <v>2461</v>
      </c>
      <c r="D864" s="107" t="s">
        <v>98</v>
      </c>
      <c r="E864" s="107" t="s">
        <v>2462</v>
      </c>
      <c r="F864" s="107">
        <v>2</v>
      </c>
      <c r="G864" s="107" t="s">
        <v>249</v>
      </c>
      <c r="H864" s="107">
        <v>779318</v>
      </c>
    </row>
    <row r="865" spans="1:8" ht="13.5">
      <c r="A865" s="107">
        <v>780460</v>
      </c>
      <c r="B865" s="107" t="s">
        <v>1595</v>
      </c>
      <c r="C865" s="107" t="s">
        <v>1603</v>
      </c>
      <c r="D865" s="107" t="s">
        <v>1596</v>
      </c>
      <c r="E865" s="107" t="s">
        <v>489</v>
      </c>
      <c r="F865" s="107">
        <v>2</v>
      </c>
      <c r="G865" s="107" t="s">
        <v>259</v>
      </c>
      <c r="H865" s="107">
        <v>780460</v>
      </c>
    </row>
    <row r="866" spans="1:8" ht="13.5">
      <c r="A866" s="107">
        <v>780466</v>
      </c>
      <c r="B866" s="107" t="s">
        <v>99</v>
      </c>
      <c r="C866" s="107" t="s">
        <v>2463</v>
      </c>
      <c r="D866" s="107" t="s">
        <v>100</v>
      </c>
      <c r="E866" s="107" t="s">
        <v>2464</v>
      </c>
      <c r="F866" s="107">
        <v>2</v>
      </c>
      <c r="G866" s="107" t="s">
        <v>286</v>
      </c>
      <c r="H866" s="107">
        <v>780466</v>
      </c>
    </row>
    <row r="867" spans="1:8" ht="13.5">
      <c r="A867" s="107">
        <v>780838</v>
      </c>
      <c r="B867" s="107" t="s">
        <v>1318</v>
      </c>
      <c r="C867" s="107" t="s">
        <v>390</v>
      </c>
      <c r="D867" s="107" t="s">
        <v>690</v>
      </c>
      <c r="E867" s="107" t="s">
        <v>113</v>
      </c>
      <c r="F867" s="107">
        <v>2</v>
      </c>
      <c r="G867" s="107" t="s">
        <v>900</v>
      </c>
      <c r="H867" s="107">
        <v>780838</v>
      </c>
    </row>
    <row r="868" spans="1:8" ht="13.5">
      <c r="A868" s="107">
        <v>780520</v>
      </c>
      <c r="B868" s="107" t="s">
        <v>297</v>
      </c>
      <c r="C868" s="107" t="s">
        <v>458</v>
      </c>
      <c r="D868" s="107" t="s">
        <v>298</v>
      </c>
      <c r="E868" s="107" t="s">
        <v>459</v>
      </c>
      <c r="F868" s="107">
        <v>2</v>
      </c>
      <c r="G868" s="107" t="s">
        <v>225</v>
      </c>
      <c r="H868" s="107">
        <v>780520</v>
      </c>
    </row>
    <row r="869" spans="1:8" ht="13.5">
      <c r="A869" s="107">
        <v>781337</v>
      </c>
      <c r="B869" s="107" t="s">
        <v>2465</v>
      </c>
      <c r="C869" s="107" t="s">
        <v>2466</v>
      </c>
      <c r="D869" s="107" t="s">
        <v>2467</v>
      </c>
      <c r="E869" s="107" t="s">
        <v>2468</v>
      </c>
      <c r="F869" s="107">
        <v>2</v>
      </c>
      <c r="G869" s="107" t="s">
        <v>249</v>
      </c>
      <c r="H869" s="107">
        <v>781337</v>
      </c>
    </row>
    <row r="870" spans="1:8" ht="13.5">
      <c r="A870" s="107">
        <v>779399</v>
      </c>
      <c r="B870" s="107" t="s">
        <v>773</v>
      </c>
      <c r="C870" s="107" t="s">
        <v>2469</v>
      </c>
      <c r="D870" s="107" t="s">
        <v>774</v>
      </c>
      <c r="E870" s="107" t="s">
        <v>467</v>
      </c>
      <c r="F870" s="107">
        <v>2</v>
      </c>
      <c r="G870" s="107" t="s">
        <v>209</v>
      </c>
      <c r="H870" s="107">
        <v>779399</v>
      </c>
    </row>
    <row r="871" spans="1:8" ht="13.5">
      <c r="A871" s="107">
        <v>780423</v>
      </c>
      <c r="B871" s="107" t="s">
        <v>211</v>
      </c>
      <c r="C871" s="107" t="s">
        <v>2470</v>
      </c>
      <c r="D871" s="107" t="s">
        <v>98</v>
      </c>
      <c r="E871" s="107" t="s">
        <v>381</v>
      </c>
      <c r="F871" s="107">
        <v>2</v>
      </c>
      <c r="G871" s="107" t="s">
        <v>193</v>
      </c>
      <c r="H871" s="107">
        <v>780423</v>
      </c>
    </row>
    <row r="872" spans="1:8" ht="13.5">
      <c r="A872" s="107">
        <v>780448</v>
      </c>
      <c r="B872" s="107" t="s">
        <v>2471</v>
      </c>
      <c r="C872" s="107" t="s">
        <v>2472</v>
      </c>
      <c r="D872" s="107" t="s">
        <v>2473</v>
      </c>
      <c r="E872" s="107" t="s">
        <v>516</v>
      </c>
      <c r="F872" s="107">
        <v>2</v>
      </c>
      <c r="G872" s="107" t="s">
        <v>220</v>
      </c>
      <c r="H872" s="107">
        <v>780448</v>
      </c>
    </row>
    <row r="873" spans="1:8" ht="13.5">
      <c r="A873" s="107">
        <v>761537</v>
      </c>
      <c r="B873" s="107" t="s">
        <v>2474</v>
      </c>
      <c r="C873" s="107" t="s">
        <v>2475</v>
      </c>
      <c r="D873" s="107" t="s">
        <v>2476</v>
      </c>
      <c r="E873" s="107" t="s">
        <v>396</v>
      </c>
      <c r="F873" s="107">
        <v>2</v>
      </c>
      <c r="G873" s="107" t="s">
        <v>156</v>
      </c>
      <c r="H873" s="107">
        <v>761537</v>
      </c>
    </row>
    <row r="874" spans="1:8" ht="13.5">
      <c r="A874" s="107">
        <v>780528</v>
      </c>
      <c r="B874" s="107" t="s">
        <v>2477</v>
      </c>
      <c r="C874" s="107" t="s">
        <v>2478</v>
      </c>
      <c r="D874" s="107" t="s">
        <v>2479</v>
      </c>
      <c r="E874" s="107" t="s">
        <v>887</v>
      </c>
      <c r="F874" s="107">
        <v>2</v>
      </c>
      <c r="G874" s="107" t="s">
        <v>357</v>
      </c>
      <c r="H874" s="107">
        <v>780528</v>
      </c>
    </row>
    <row r="875" spans="1:8" ht="13.5">
      <c r="A875" s="107">
        <v>781324</v>
      </c>
      <c r="B875" s="107" t="s">
        <v>447</v>
      </c>
      <c r="C875" s="107" t="s">
        <v>1193</v>
      </c>
      <c r="D875" s="107" t="s">
        <v>448</v>
      </c>
      <c r="E875" s="107" t="s">
        <v>224</v>
      </c>
      <c r="F875" s="107">
        <v>2</v>
      </c>
      <c r="G875" s="107" t="s">
        <v>241</v>
      </c>
      <c r="H875" s="107">
        <v>781324</v>
      </c>
    </row>
    <row r="876" spans="1:8" ht="13.5">
      <c r="A876" s="107">
        <v>340317</v>
      </c>
      <c r="B876" s="107" t="s">
        <v>997</v>
      </c>
      <c r="C876" s="107" t="s">
        <v>2480</v>
      </c>
      <c r="D876" s="107" t="s">
        <v>998</v>
      </c>
      <c r="E876" s="107" t="s">
        <v>130</v>
      </c>
      <c r="F876" s="107">
        <v>2</v>
      </c>
      <c r="G876" s="107" t="s">
        <v>271</v>
      </c>
      <c r="H876" s="107">
        <v>340317</v>
      </c>
    </row>
    <row r="877" spans="1:8" ht="13.5">
      <c r="A877" s="107">
        <v>780611</v>
      </c>
      <c r="B877" s="107" t="s">
        <v>239</v>
      </c>
      <c r="C877" s="107" t="s">
        <v>258</v>
      </c>
      <c r="D877" s="107" t="s">
        <v>240</v>
      </c>
      <c r="E877" s="107" t="s">
        <v>95</v>
      </c>
      <c r="F877" s="107">
        <v>2</v>
      </c>
      <c r="G877" s="107" t="s">
        <v>257</v>
      </c>
      <c r="H877" s="107">
        <v>780611</v>
      </c>
    </row>
    <row r="878" spans="1:8" ht="13.5">
      <c r="A878" s="107">
        <v>779305</v>
      </c>
      <c r="B878" s="107" t="s">
        <v>2481</v>
      </c>
      <c r="C878" s="107" t="s">
        <v>2482</v>
      </c>
      <c r="D878" s="107" t="s">
        <v>2074</v>
      </c>
      <c r="E878" s="107" t="s">
        <v>2483</v>
      </c>
      <c r="F878" s="107">
        <v>2</v>
      </c>
      <c r="G878" s="107" t="s">
        <v>249</v>
      </c>
      <c r="H878" s="107">
        <v>779305</v>
      </c>
    </row>
    <row r="879" spans="1:8" ht="13.5">
      <c r="A879" s="107">
        <v>779306</v>
      </c>
      <c r="B879" s="107" t="s">
        <v>2484</v>
      </c>
      <c r="C879" s="107" t="s">
        <v>1521</v>
      </c>
      <c r="D879" s="107" t="s">
        <v>852</v>
      </c>
      <c r="E879" s="107" t="s">
        <v>378</v>
      </c>
      <c r="F879" s="107">
        <v>2</v>
      </c>
      <c r="G879" s="107" t="s">
        <v>249</v>
      </c>
      <c r="H879" s="107">
        <v>779306</v>
      </c>
    </row>
    <row r="880" spans="1:8" ht="13.5">
      <c r="A880" s="107">
        <v>781334</v>
      </c>
      <c r="B880" s="107" t="s">
        <v>70</v>
      </c>
      <c r="C880" s="107" t="s">
        <v>2485</v>
      </c>
      <c r="D880" s="107" t="s">
        <v>71</v>
      </c>
      <c r="E880" s="107" t="s">
        <v>1651</v>
      </c>
      <c r="F880" s="107">
        <v>2</v>
      </c>
      <c r="G880" s="107" t="s">
        <v>241</v>
      </c>
      <c r="H880" s="107">
        <v>781334</v>
      </c>
    </row>
    <row r="881" spans="1:8" ht="13.5">
      <c r="A881" s="107">
        <v>780532</v>
      </c>
      <c r="B881" s="107" t="s">
        <v>150</v>
      </c>
      <c r="C881" s="107" t="s">
        <v>2486</v>
      </c>
      <c r="D881" s="107" t="s">
        <v>151</v>
      </c>
      <c r="E881" s="107" t="s">
        <v>2487</v>
      </c>
      <c r="F881" s="107">
        <v>2</v>
      </c>
      <c r="G881" s="107" t="s">
        <v>357</v>
      </c>
      <c r="H881" s="107">
        <v>780532</v>
      </c>
    </row>
    <row r="882" spans="1:8" ht="13.5">
      <c r="A882" s="107">
        <v>766179</v>
      </c>
      <c r="B882" s="107" t="s">
        <v>1307</v>
      </c>
      <c r="C882" s="107" t="s">
        <v>2488</v>
      </c>
      <c r="D882" s="107" t="s">
        <v>1309</v>
      </c>
      <c r="E882" s="107" t="s">
        <v>2489</v>
      </c>
      <c r="F882" s="107">
        <v>2</v>
      </c>
      <c r="G882" s="107" t="s">
        <v>1644</v>
      </c>
      <c r="H882" s="107">
        <v>766179</v>
      </c>
    </row>
    <row r="883" spans="1:8" ht="13.5">
      <c r="A883" s="107">
        <v>24354</v>
      </c>
      <c r="B883" s="107" t="s">
        <v>82</v>
      </c>
      <c r="C883" s="107" t="s">
        <v>976</v>
      </c>
      <c r="D883" s="107" t="s">
        <v>83</v>
      </c>
      <c r="E883" s="107" t="s">
        <v>62</v>
      </c>
      <c r="F883" s="107">
        <v>2</v>
      </c>
      <c r="G883" s="107" t="s">
        <v>870</v>
      </c>
      <c r="H883" s="107">
        <v>24354</v>
      </c>
    </row>
    <row r="884" spans="1:8" ht="13.5">
      <c r="A884" s="107">
        <v>510843</v>
      </c>
      <c r="B884" s="107" t="s">
        <v>716</v>
      </c>
      <c r="C884" s="107" t="s">
        <v>2490</v>
      </c>
      <c r="D884" s="107" t="s">
        <v>717</v>
      </c>
      <c r="E884" s="107" t="s">
        <v>950</v>
      </c>
      <c r="F884" s="107">
        <v>2</v>
      </c>
      <c r="G884" s="107" t="s">
        <v>259</v>
      </c>
      <c r="H884" s="107">
        <v>510843</v>
      </c>
    </row>
    <row r="885" spans="1:8" ht="13.5">
      <c r="A885" s="107">
        <v>761576</v>
      </c>
      <c r="B885" s="107" t="s">
        <v>2491</v>
      </c>
      <c r="C885" s="107" t="s">
        <v>535</v>
      </c>
      <c r="D885" s="107" t="s">
        <v>2492</v>
      </c>
      <c r="E885" s="107" t="s">
        <v>279</v>
      </c>
      <c r="F885" s="107">
        <v>2</v>
      </c>
      <c r="G885" s="107" t="s">
        <v>1644</v>
      </c>
      <c r="H885" s="107">
        <v>761576</v>
      </c>
    </row>
    <row r="886" spans="1:8" ht="13.5">
      <c r="A886" s="107">
        <v>780459</v>
      </c>
      <c r="B886" s="107" t="s">
        <v>111</v>
      </c>
      <c r="C886" s="107" t="s">
        <v>246</v>
      </c>
      <c r="D886" s="107" t="s">
        <v>112</v>
      </c>
      <c r="E886" s="107" t="s">
        <v>124</v>
      </c>
      <c r="F886" s="107">
        <v>2</v>
      </c>
      <c r="G886" s="107" t="s">
        <v>259</v>
      </c>
      <c r="H886" s="107">
        <v>780459</v>
      </c>
    </row>
    <row r="887" spans="1:8" ht="13.5">
      <c r="A887" s="107">
        <v>780844</v>
      </c>
      <c r="B887" s="107" t="s">
        <v>365</v>
      </c>
      <c r="C887" s="107" t="s">
        <v>2493</v>
      </c>
      <c r="D887" s="107" t="s">
        <v>366</v>
      </c>
      <c r="E887" s="107" t="s">
        <v>2494</v>
      </c>
      <c r="F887" s="107">
        <v>2</v>
      </c>
      <c r="G887" s="107" t="s">
        <v>708</v>
      </c>
      <c r="H887" s="107">
        <v>780844</v>
      </c>
    </row>
    <row r="888" spans="1:8" ht="13.5">
      <c r="A888" s="107">
        <v>780852</v>
      </c>
      <c r="B888" s="107" t="s">
        <v>2495</v>
      </c>
      <c r="C888" s="107" t="s">
        <v>1517</v>
      </c>
      <c r="D888" s="107" t="s">
        <v>120</v>
      </c>
      <c r="E888" s="107" t="s">
        <v>110</v>
      </c>
      <c r="F888" s="107">
        <v>2</v>
      </c>
      <c r="G888" s="107" t="s">
        <v>346</v>
      </c>
      <c r="H888" s="107">
        <v>780852</v>
      </c>
    </row>
    <row r="889" spans="1:8" ht="13.5">
      <c r="A889" s="107">
        <v>780700</v>
      </c>
      <c r="B889" s="107" t="s">
        <v>882</v>
      </c>
      <c r="C889" s="107" t="s">
        <v>1562</v>
      </c>
      <c r="D889" s="107" t="s">
        <v>883</v>
      </c>
      <c r="E889" s="107" t="s">
        <v>419</v>
      </c>
      <c r="F889" s="107">
        <v>2</v>
      </c>
      <c r="G889" s="107" t="s">
        <v>898</v>
      </c>
      <c r="H889" s="107">
        <v>780700</v>
      </c>
    </row>
    <row r="890" spans="1:8" ht="13.5">
      <c r="A890" s="107">
        <v>781314</v>
      </c>
      <c r="B890" s="107" t="s">
        <v>2496</v>
      </c>
      <c r="C890" s="107" t="s">
        <v>2497</v>
      </c>
      <c r="D890" s="107" t="s">
        <v>2498</v>
      </c>
      <c r="E890" s="107" t="s">
        <v>1540</v>
      </c>
      <c r="F890" s="107">
        <v>2</v>
      </c>
      <c r="G890" s="107" t="s">
        <v>241</v>
      </c>
      <c r="H890" s="107">
        <v>781314</v>
      </c>
    </row>
    <row r="891" spans="1:8" ht="13.5">
      <c r="A891" s="107">
        <v>779383</v>
      </c>
      <c r="B891" s="107" t="s">
        <v>79</v>
      </c>
      <c r="C891" s="107" t="s">
        <v>832</v>
      </c>
      <c r="D891" s="107" t="s">
        <v>80</v>
      </c>
      <c r="E891" s="107" t="s">
        <v>409</v>
      </c>
      <c r="F891" s="107">
        <v>2</v>
      </c>
      <c r="G891" s="107" t="s">
        <v>209</v>
      </c>
      <c r="H891" s="107">
        <v>779383</v>
      </c>
    </row>
    <row r="892" spans="1:8" ht="13.5">
      <c r="A892" s="107">
        <v>780367</v>
      </c>
      <c r="B892" s="107" t="s">
        <v>2499</v>
      </c>
      <c r="C892" s="107" t="s">
        <v>2500</v>
      </c>
      <c r="D892" s="107" t="s">
        <v>2501</v>
      </c>
      <c r="E892" s="107" t="s">
        <v>2502</v>
      </c>
      <c r="F892" s="107">
        <v>2</v>
      </c>
      <c r="G892" s="107" t="s">
        <v>167</v>
      </c>
      <c r="H892" s="107">
        <v>780367</v>
      </c>
    </row>
    <row r="893" spans="1:8" ht="13.5">
      <c r="A893" s="107">
        <v>780763</v>
      </c>
      <c r="B893" s="107" t="s">
        <v>2503</v>
      </c>
      <c r="C893" s="107" t="s">
        <v>2504</v>
      </c>
      <c r="D893" s="107" t="s">
        <v>2505</v>
      </c>
      <c r="E893" s="107" t="s">
        <v>2506</v>
      </c>
      <c r="F893" s="107">
        <v>2</v>
      </c>
      <c r="G893" s="107" t="s">
        <v>278</v>
      </c>
      <c r="H893" s="107">
        <v>780763</v>
      </c>
    </row>
    <row r="894" spans="1:8" ht="13.5">
      <c r="A894" s="107">
        <v>779279</v>
      </c>
      <c r="B894" s="107" t="s">
        <v>2507</v>
      </c>
      <c r="C894" s="107" t="s">
        <v>2508</v>
      </c>
      <c r="D894" s="107" t="s">
        <v>2509</v>
      </c>
      <c r="E894" s="107" t="s">
        <v>417</v>
      </c>
      <c r="F894" s="107">
        <v>2</v>
      </c>
      <c r="G894" s="107" t="s">
        <v>878</v>
      </c>
      <c r="H894" s="107">
        <v>779279</v>
      </c>
    </row>
    <row r="895" spans="1:8" ht="13.5">
      <c r="A895" s="107">
        <v>781326</v>
      </c>
      <c r="B895" s="107" t="s">
        <v>716</v>
      </c>
      <c r="C895" s="107" t="s">
        <v>2510</v>
      </c>
      <c r="D895" s="107" t="s">
        <v>717</v>
      </c>
      <c r="E895" s="107" t="s">
        <v>2511</v>
      </c>
      <c r="F895" s="107">
        <v>2</v>
      </c>
      <c r="G895" s="107" t="s">
        <v>241</v>
      </c>
      <c r="H895" s="107">
        <v>781326</v>
      </c>
    </row>
    <row r="896" spans="1:8" ht="13.5">
      <c r="A896" s="107">
        <v>780417</v>
      </c>
      <c r="B896" s="107" t="s">
        <v>2512</v>
      </c>
      <c r="C896" s="107" t="s">
        <v>696</v>
      </c>
      <c r="D896" s="107" t="s">
        <v>2513</v>
      </c>
      <c r="E896" s="107" t="s">
        <v>176</v>
      </c>
      <c r="F896" s="107">
        <v>2</v>
      </c>
      <c r="G896" s="107" t="s">
        <v>193</v>
      </c>
      <c r="H896" s="107">
        <v>780417</v>
      </c>
    </row>
    <row r="897" spans="1:8" ht="13.5">
      <c r="A897" s="107">
        <v>780429</v>
      </c>
      <c r="B897" s="107" t="s">
        <v>2514</v>
      </c>
      <c r="C897" s="107" t="s">
        <v>2515</v>
      </c>
      <c r="D897" s="107" t="s">
        <v>2516</v>
      </c>
      <c r="E897" s="107" t="s">
        <v>190</v>
      </c>
      <c r="F897" s="107">
        <v>2</v>
      </c>
      <c r="G897" s="107" t="s">
        <v>193</v>
      </c>
      <c r="H897" s="107">
        <v>780429</v>
      </c>
    </row>
    <row r="898" spans="1:8" ht="13.5">
      <c r="A898" s="107">
        <v>780886</v>
      </c>
      <c r="B898" s="107" t="s">
        <v>1307</v>
      </c>
      <c r="C898" s="107" t="s">
        <v>2517</v>
      </c>
      <c r="D898" s="107" t="s">
        <v>1309</v>
      </c>
      <c r="E898" s="107" t="s">
        <v>681</v>
      </c>
      <c r="F898" s="107">
        <v>2</v>
      </c>
      <c r="G898" s="107" t="s">
        <v>440</v>
      </c>
      <c r="H898" s="107">
        <v>780886</v>
      </c>
    </row>
    <row r="899" spans="1:8" ht="13.5">
      <c r="A899" s="107">
        <v>779420</v>
      </c>
      <c r="B899" s="107" t="s">
        <v>2352</v>
      </c>
      <c r="C899" s="107" t="s">
        <v>354</v>
      </c>
      <c r="D899" s="107" t="s">
        <v>2354</v>
      </c>
      <c r="E899" s="107" t="s">
        <v>341</v>
      </c>
      <c r="F899" s="107">
        <v>2</v>
      </c>
      <c r="G899" s="107" t="s">
        <v>38</v>
      </c>
      <c r="H899" s="107">
        <v>779420</v>
      </c>
    </row>
    <row r="900" spans="1:8" ht="13.5">
      <c r="A900" s="107">
        <v>780365</v>
      </c>
      <c r="B900" s="107" t="s">
        <v>2518</v>
      </c>
      <c r="C900" s="107" t="s">
        <v>2519</v>
      </c>
      <c r="D900" s="107" t="s">
        <v>188</v>
      </c>
      <c r="E900" s="107" t="s">
        <v>2520</v>
      </c>
      <c r="F900" s="107">
        <v>2</v>
      </c>
      <c r="G900" s="107" t="s">
        <v>167</v>
      </c>
      <c r="H900" s="107">
        <v>780365</v>
      </c>
    </row>
    <row r="901" spans="1:8" ht="13.5">
      <c r="A901" s="107">
        <v>799540</v>
      </c>
      <c r="B901" s="107" t="s">
        <v>2521</v>
      </c>
      <c r="C901" s="107" t="s">
        <v>1387</v>
      </c>
      <c r="D901" s="107" t="s">
        <v>2522</v>
      </c>
      <c r="E901" s="107" t="s">
        <v>51</v>
      </c>
      <c r="F901" s="107">
        <v>2</v>
      </c>
      <c r="G901" s="107" t="s">
        <v>888</v>
      </c>
      <c r="H901" s="107">
        <v>799540</v>
      </c>
    </row>
    <row r="902" spans="1:8" ht="13.5">
      <c r="A902" s="107">
        <v>780526</v>
      </c>
      <c r="B902" s="107" t="s">
        <v>473</v>
      </c>
      <c r="C902" s="107" t="s">
        <v>2523</v>
      </c>
      <c r="D902" s="107" t="s">
        <v>155</v>
      </c>
      <c r="E902" s="107" t="s">
        <v>122</v>
      </c>
      <c r="F902" s="107">
        <v>2</v>
      </c>
      <c r="G902" s="107" t="s">
        <v>357</v>
      </c>
      <c r="H902" s="107">
        <v>780526</v>
      </c>
    </row>
    <row r="903" spans="1:8" ht="13.5">
      <c r="A903" s="107">
        <v>780632</v>
      </c>
      <c r="B903" s="107" t="s">
        <v>2524</v>
      </c>
      <c r="C903" s="107" t="s">
        <v>2525</v>
      </c>
      <c r="D903" s="107" t="s">
        <v>841</v>
      </c>
      <c r="E903" s="107" t="s">
        <v>2526</v>
      </c>
      <c r="F903" s="107">
        <v>2</v>
      </c>
      <c r="G903" s="107" t="s">
        <v>126</v>
      </c>
      <c r="H903" s="107">
        <v>780632</v>
      </c>
    </row>
    <row r="904" spans="1:8" ht="13.5">
      <c r="A904" s="107">
        <v>780516</v>
      </c>
      <c r="B904" s="107" t="s">
        <v>128</v>
      </c>
      <c r="C904" s="107" t="s">
        <v>2527</v>
      </c>
      <c r="D904" s="107" t="s">
        <v>129</v>
      </c>
      <c r="E904" s="107" t="s">
        <v>194</v>
      </c>
      <c r="F904" s="107">
        <v>2</v>
      </c>
      <c r="G904" s="107" t="s">
        <v>225</v>
      </c>
      <c r="H904" s="107">
        <v>780516</v>
      </c>
    </row>
    <row r="905" spans="1:8" ht="13.5">
      <c r="A905" s="107">
        <v>780853</v>
      </c>
      <c r="B905" s="107" t="s">
        <v>2528</v>
      </c>
      <c r="C905" s="107" t="s">
        <v>2529</v>
      </c>
      <c r="D905" s="107" t="s">
        <v>1480</v>
      </c>
      <c r="E905" s="107" t="s">
        <v>381</v>
      </c>
      <c r="F905" s="107">
        <v>2</v>
      </c>
      <c r="G905" s="107" t="s">
        <v>346</v>
      </c>
      <c r="H905" s="107">
        <v>780853</v>
      </c>
    </row>
    <row r="906" spans="1:8" ht="13.5">
      <c r="A906" s="107">
        <v>779280</v>
      </c>
      <c r="B906" s="107" t="s">
        <v>2530</v>
      </c>
      <c r="C906" s="107" t="s">
        <v>157</v>
      </c>
      <c r="D906" s="107" t="s">
        <v>1772</v>
      </c>
      <c r="E906" s="107" t="s">
        <v>158</v>
      </c>
      <c r="F906" s="107">
        <v>2</v>
      </c>
      <c r="G906" s="107" t="s">
        <v>878</v>
      </c>
      <c r="H906" s="107">
        <v>779280</v>
      </c>
    </row>
    <row r="907" spans="1:8" ht="13.5">
      <c r="A907" s="107">
        <v>780524</v>
      </c>
      <c r="B907" s="107" t="s">
        <v>2531</v>
      </c>
      <c r="C907" s="107" t="s">
        <v>2532</v>
      </c>
      <c r="D907" s="107" t="s">
        <v>2533</v>
      </c>
      <c r="E907" s="107" t="s">
        <v>332</v>
      </c>
      <c r="F907" s="107">
        <v>2</v>
      </c>
      <c r="G907" s="107" t="s">
        <v>357</v>
      </c>
      <c r="H907" s="107">
        <v>780524</v>
      </c>
    </row>
    <row r="908" spans="1:8" ht="13.5">
      <c r="A908" s="107">
        <v>779311</v>
      </c>
      <c r="B908" s="107" t="s">
        <v>730</v>
      </c>
      <c r="C908" s="107" t="s">
        <v>2366</v>
      </c>
      <c r="D908" s="107" t="s">
        <v>731</v>
      </c>
      <c r="E908" s="107" t="s">
        <v>205</v>
      </c>
      <c r="F908" s="107">
        <v>2</v>
      </c>
      <c r="G908" s="107" t="s">
        <v>249</v>
      </c>
      <c r="H908" s="107">
        <v>779311</v>
      </c>
    </row>
    <row r="909" spans="1:8" ht="13.5">
      <c r="A909" s="107">
        <v>780461</v>
      </c>
      <c r="B909" s="107" t="s">
        <v>2534</v>
      </c>
      <c r="C909" s="107" t="s">
        <v>829</v>
      </c>
      <c r="D909" s="107" t="s">
        <v>2535</v>
      </c>
      <c r="E909" s="107" t="s">
        <v>179</v>
      </c>
      <c r="F909" s="107">
        <v>2</v>
      </c>
      <c r="G909" s="107" t="s">
        <v>259</v>
      </c>
      <c r="H909" s="107">
        <v>780461</v>
      </c>
    </row>
    <row r="910" spans="1:8" ht="13.5">
      <c r="A910" s="107">
        <v>780612</v>
      </c>
      <c r="B910" s="107" t="s">
        <v>2536</v>
      </c>
      <c r="C910" s="107" t="s">
        <v>2537</v>
      </c>
      <c r="D910" s="107" t="s">
        <v>2538</v>
      </c>
      <c r="E910" s="107" t="s">
        <v>820</v>
      </c>
      <c r="F910" s="107">
        <v>2</v>
      </c>
      <c r="G910" s="107" t="s">
        <v>257</v>
      </c>
      <c r="H910" s="107">
        <v>780612</v>
      </c>
    </row>
    <row r="911" spans="1:8" ht="13.5">
      <c r="A911" s="107">
        <v>780820</v>
      </c>
      <c r="B911" s="107" t="s">
        <v>2539</v>
      </c>
      <c r="C911" s="107" t="s">
        <v>2540</v>
      </c>
      <c r="D911" s="107" t="s">
        <v>2541</v>
      </c>
      <c r="E911" s="107" t="s">
        <v>351</v>
      </c>
      <c r="F911" s="107">
        <v>2</v>
      </c>
      <c r="G911" s="107" t="s">
        <v>345</v>
      </c>
      <c r="H911" s="107">
        <v>780820</v>
      </c>
    </row>
    <row r="912" spans="1:8" ht="13.5">
      <c r="A912" s="107">
        <v>780827</v>
      </c>
      <c r="B912" s="107" t="s">
        <v>143</v>
      </c>
      <c r="C912" s="107" t="s">
        <v>1189</v>
      </c>
      <c r="D912" s="107" t="s">
        <v>144</v>
      </c>
      <c r="E912" s="107" t="s">
        <v>677</v>
      </c>
      <c r="F912" s="107">
        <v>2</v>
      </c>
      <c r="G912" s="107" t="s">
        <v>345</v>
      </c>
      <c r="H912" s="107">
        <v>780827</v>
      </c>
    </row>
    <row r="913" spans="1:8" ht="13.5">
      <c r="A913" s="107">
        <v>781331</v>
      </c>
      <c r="B913" s="107" t="s">
        <v>105</v>
      </c>
      <c r="C913" s="107" t="s">
        <v>1556</v>
      </c>
      <c r="D913" s="107" t="s">
        <v>106</v>
      </c>
      <c r="E913" s="107" t="s">
        <v>202</v>
      </c>
      <c r="F913" s="107">
        <v>2</v>
      </c>
      <c r="G913" s="107" t="s">
        <v>241</v>
      </c>
      <c r="H913" s="107">
        <v>781331</v>
      </c>
    </row>
    <row r="914" spans="1:8" ht="13.5">
      <c r="A914" s="107">
        <v>779400</v>
      </c>
      <c r="B914" s="107" t="s">
        <v>785</v>
      </c>
      <c r="C914" s="107" t="s">
        <v>705</v>
      </c>
      <c r="D914" s="107" t="s">
        <v>786</v>
      </c>
      <c r="E914" s="107" t="s">
        <v>287</v>
      </c>
      <c r="F914" s="107">
        <v>2</v>
      </c>
      <c r="G914" s="107" t="s">
        <v>209</v>
      </c>
      <c r="H914" s="107">
        <v>779400</v>
      </c>
    </row>
    <row r="915" spans="1:8" ht="13.5">
      <c r="A915" s="107">
        <v>397665</v>
      </c>
      <c r="B915" s="107" t="s">
        <v>823</v>
      </c>
      <c r="C915" s="107" t="s">
        <v>2542</v>
      </c>
      <c r="D915" s="107" t="s">
        <v>824</v>
      </c>
      <c r="E915" s="107" t="s">
        <v>2543</v>
      </c>
      <c r="F915" s="107">
        <v>2</v>
      </c>
      <c r="G915" s="107" t="s">
        <v>167</v>
      </c>
      <c r="H915" s="107">
        <v>397665</v>
      </c>
    </row>
    <row r="916" spans="1:8" ht="13.5">
      <c r="A916" s="107">
        <v>780427</v>
      </c>
      <c r="B916" s="107" t="s">
        <v>43</v>
      </c>
      <c r="C916" s="107" t="s">
        <v>2027</v>
      </c>
      <c r="D916" s="107" t="s">
        <v>44</v>
      </c>
      <c r="E916" s="107" t="s">
        <v>2544</v>
      </c>
      <c r="F916" s="107">
        <v>2</v>
      </c>
      <c r="G916" s="107" t="s">
        <v>193</v>
      </c>
      <c r="H916" s="107">
        <v>780427</v>
      </c>
    </row>
    <row r="917" spans="1:8" ht="13.5">
      <c r="A917" s="107">
        <v>510798</v>
      </c>
      <c r="B917" s="107" t="s">
        <v>519</v>
      </c>
      <c r="C917" s="107" t="s">
        <v>1895</v>
      </c>
      <c r="D917" s="107" t="s">
        <v>136</v>
      </c>
      <c r="E917" s="107" t="s">
        <v>1530</v>
      </c>
      <c r="F917" s="107">
        <v>2</v>
      </c>
      <c r="G917" s="107" t="s">
        <v>357</v>
      </c>
      <c r="H917" s="107">
        <v>510798</v>
      </c>
    </row>
    <row r="918" spans="1:8" ht="13.5">
      <c r="A918" s="107">
        <v>780446</v>
      </c>
      <c r="B918" s="107" t="s">
        <v>1543</v>
      </c>
      <c r="C918" s="107" t="s">
        <v>1569</v>
      </c>
      <c r="D918" s="107" t="s">
        <v>1544</v>
      </c>
      <c r="E918" s="107" t="s">
        <v>385</v>
      </c>
      <c r="F918" s="107">
        <v>2</v>
      </c>
      <c r="G918" s="107" t="s">
        <v>220</v>
      </c>
      <c r="H918" s="107">
        <v>780446</v>
      </c>
    </row>
    <row r="919" spans="1:8" ht="13.5">
      <c r="A919" s="107">
        <v>780697</v>
      </c>
      <c r="B919" s="107" t="s">
        <v>473</v>
      </c>
      <c r="C919" s="107" t="s">
        <v>254</v>
      </c>
      <c r="D919" s="107" t="s">
        <v>155</v>
      </c>
      <c r="E919" s="107" t="s">
        <v>50</v>
      </c>
      <c r="F919" s="107">
        <v>2</v>
      </c>
      <c r="G919" s="107" t="s">
        <v>898</v>
      </c>
      <c r="H919" s="107">
        <v>780697</v>
      </c>
    </row>
    <row r="920" spans="1:8" ht="13.5">
      <c r="A920" s="107">
        <v>780847</v>
      </c>
      <c r="B920" s="107" t="s">
        <v>274</v>
      </c>
      <c r="C920" s="107" t="s">
        <v>2545</v>
      </c>
      <c r="D920" s="107" t="s">
        <v>275</v>
      </c>
      <c r="E920" s="107" t="s">
        <v>2546</v>
      </c>
      <c r="F920" s="107">
        <v>2</v>
      </c>
      <c r="G920" s="107" t="s">
        <v>708</v>
      </c>
      <c r="H920" s="107">
        <v>780847</v>
      </c>
    </row>
    <row r="921" spans="1:8" ht="13.5">
      <c r="A921" s="107">
        <v>761538</v>
      </c>
      <c r="B921" s="107" t="s">
        <v>152</v>
      </c>
      <c r="C921" s="107" t="s">
        <v>2547</v>
      </c>
      <c r="D921" s="107" t="s">
        <v>153</v>
      </c>
      <c r="E921" s="107" t="s">
        <v>914</v>
      </c>
      <c r="F921" s="107">
        <v>2</v>
      </c>
      <c r="G921" s="107" t="s">
        <v>156</v>
      </c>
      <c r="H921" s="107">
        <v>761538</v>
      </c>
    </row>
    <row r="922" spans="1:8" ht="13.5">
      <c r="A922" s="107">
        <v>763865</v>
      </c>
      <c r="B922" s="107" t="s">
        <v>2548</v>
      </c>
      <c r="C922" s="107" t="s">
        <v>2549</v>
      </c>
      <c r="D922" s="107" t="s">
        <v>2550</v>
      </c>
      <c r="E922" s="107" t="s">
        <v>327</v>
      </c>
      <c r="F922" s="107">
        <v>2</v>
      </c>
      <c r="G922" s="107" t="s">
        <v>870</v>
      </c>
      <c r="H922" s="107">
        <v>763865</v>
      </c>
    </row>
    <row r="923" spans="1:8" ht="13.5">
      <c r="A923" s="107">
        <v>761541</v>
      </c>
      <c r="B923" s="107" t="s">
        <v>719</v>
      </c>
      <c r="C923" s="107" t="s">
        <v>762</v>
      </c>
      <c r="D923" s="107" t="s">
        <v>720</v>
      </c>
      <c r="E923" s="107" t="s">
        <v>371</v>
      </c>
      <c r="F923" s="107">
        <v>2</v>
      </c>
      <c r="G923" s="107" t="s">
        <v>1644</v>
      </c>
      <c r="H923" s="107">
        <v>761541</v>
      </c>
    </row>
    <row r="924" spans="1:8" ht="13.5">
      <c r="A924" s="107">
        <v>761569</v>
      </c>
      <c r="B924" s="107" t="s">
        <v>2551</v>
      </c>
      <c r="C924" s="107" t="s">
        <v>1023</v>
      </c>
      <c r="D924" s="107" t="s">
        <v>2552</v>
      </c>
      <c r="E924" s="107" t="s">
        <v>336</v>
      </c>
      <c r="F924" s="107">
        <v>2</v>
      </c>
      <c r="G924" s="107" t="s">
        <v>1644</v>
      </c>
      <c r="H924" s="107">
        <v>761569</v>
      </c>
    </row>
    <row r="925" spans="1:8" ht="13.5">
      <c r="A925" s="107">
        <v>780829</v>
      </c>
      <c r="B925" s="107" t="s">
        <v>189</v>
      </c>
      <c r="C925" s="107" t="s">
        <v>2553</v>
      </c>
      <c r="D925" s="107" t="s">
        <v>171</v>
      </c>
      <c r="E925" s="107" t="s">
        <v>2406</v>
      </c>
      <c r="F925" s="107">
        <v>2</v>
      </c>
      <c r="G925" s="107" t="s">
        <v>345</v>
      </c>
      <c r="H925" s="107">
        <v>780829</v>
      </c>
    </row>
    <row r="926" spans="1:8" ht="13.5">
      <c r="A926" s="107">
        <v>397639</v>
      </c>
      <c r="B926" s="107" t="s">
        <v>65</v>
      </c>
      <c r="C926" s="107" t="s">
        <v>253</v>
      </c>
      <c r="D926" s="107" t="s">
        <v>66</v>
      </c>
      <c r="E926" s="107" t="s">
        <v>122</v>
      </c>
      <c r="F926" s="107">
        <v>2</v>
      </c>
      <c r="G926" s="107" t="s">
        <v>2106</v>
      </c>
      <c r="H926" s="107">
        <v>397639</v>
      </c>
    </row>
    <row r="927" spans="1:8" ht="13.5">
      <c r="A927" s="107">
        <v>779418</v>
      </c>
      <c r="B927" s="107" t="s">
        <v>1522</v>
      </c>
      <c r="C927" s="107" t="s">
        <v>1766</v>
      </c>
      <c r="D927" s="107" t="s">
        <v>428</v>
      </c>
      <c r="E927" s="107" t="s">
        <v>1724</v>
      </c>
      <c r="F927" s="107">
        <v>2</v>
      </c>
      <c r="G927" s="107" t="s">
        <v>38</v>
      </c>
      <c r="H927" s="107">
        <v>779418</v>
      </c>
    </row>
    <row r="928" spans="1:8" ht="13.5">
      <c r="A928" s="107">
        <v>780608</v>
      </c>
      <c r="B928" s="107" t="s">
        <v>2293</v>
      </c>
      <c r="C928" s="107" t="s">
        <v>2554</v>
      </c>
      <c r="D928" s="107" t="s">
        <v>2295</v>
      </c>
      <c r="E928" s="107" t="s">
        <v>1827</v>
      </c>
      <c r="F928" s="107">
        <v>2</v>
      </c>
      <c r="G928" s="107" t="s">
        <v>257</v>
      </c>
      <c r="H928" s="107">
        <v>780608</v>
      </c>
    </row>
    <row r="929" spans="1:8" ht="13.5">
      <c r="A929" s="107">
        <v>780843</v>
      </c>
      <c r="B929" s="107" t="s">
        <v>559</v>
      </c>
      <c r="C929" s="107" t="s">
        <v>2555</v>
      </c>
      <c r="D929" s="107" t="s">
        <v>560</v>
      </c>
      <c r="E929" s="107" t="s">
        <v>45</v>
      </c>
      <c r="F929" s="107">
        <v>2</v>
      </c>
      <c r="G929" s="107" t="s">
        <v>708</v>
      </c>
      <c r="H929" s="107">
        <v>780843</v>
      </c>
    </row>
    <row r="930" spans="1:8" ht="13.5">
      <c r="A930" s="107">
        <v>799513</v>
      </c>
      <c r="B930" s="107" t="s">
        <v>47</v>
      </c>
      <c r="C930" s="107" t="s">
        <v>2556</v>
      </c>
      <c r="D930" s="107" t="s">
        <v>48</v>
      </c>
      <c r="E930" s="107" t="s">
        <v>2557</v>
      </c>
      <c r="F930" s="107">
        <v>2</v>
      </c>
      <c r="G930" s="107" t="s">
        <v>361</v>
      </c>
      <c r="H930" s="107">
        <v>799513</v>
      </c>
    </row>
    <row r="931" spans="1:8" ht="13.5">
      <c r="A931" s="107">
        <v>780430</v>
      </c>
      <c r="B931" s="107" t="s">
        <v>2558</v>
      </c>
      <c r="C931" s="107" t="s">
        <v>2559</v>
      </c>
      <c r="D931" s="107" t="s">
        <v>2560</v>
      </c>
      <c r="E931" s="107" t="s">
        <v>197</v>
      </c>
      <c r="F931" s="107">
        <v>2</v>
      </c>
      <c r="G931" s="107" t="s">
        <v>193</v>
      </c>
      <c r="H931" s="107">
        <v>780430</v>
      </c>
    </row>
    <row r="932" spans="1:8" ht="13.5">
      <c r="A932" s="107">
        <v>779424</v>
      </c>
      <c r="B932" s="107" t="s">
        <v>1990</v>
      </c>
      <c r="C932" s="107" t="s">
        <v>423</v>
      </c>
      <c r="D932" s="107" t="s">
        <v>1992</v>
      </c>
      <c r="E932" s="107" t="s">
        <v>73</v>
      </c>
      <c r="F932" s="107">
        <v>2</v>
      </c>
      <c r="G932" s="107" t="s">
        <v>1767</v>
      </c>
      <c r="H932" s="107">
        <v>779424</v>
      </c>
    </row>
    <row r="933" spans="1:8" ht="13.5">
      <c r="A933" s="107">
        <v>780762</v>
      </c>
      <c r="B933" s="107" t="s">
        <v>415</v>
      </c>
      <c r="C933" s="107" t="s">
        <v>2561</v>
      </c>
      <c r="D933" s="107" t="s">
        <v>397</v>
      </c>
      <c r="E933" s="107" t="s">
        <v>787</v>
      </c>
      <c r="F933" s="107">
        <v>2</v>
      </c>
      <c r="G933" s="107" t="s">
        <v>278</v>
      </c>
      <c r="H933" s="107">
        <v>780762</v>
      </c>
    </row>
    <row r="934" spans="1:8" ht="13.5">
      <c r="A934" s="107">
        <v>799569</v>
      </c>
      <c r="B934" s="107" t="s">
        <v>2562</v>
      </c>
      <c r="C934" s="107" t="s">
        <v>2563</v>
      </c>
      <c r="D934" s="107" t="s">
        <v>2564</v>
      </c>
      <c r="E934" s="107" t="s">
        <v>1523</v>
      </c>
      <c r="F934" s="107">
        <v>2</v>
      </c>
      <c r="G934" s="107" t="s">
        <v>1677</v>
      </c>
      <c r="H934" s="107">
        <v>799569</v>
      </c>
    </row>
    <row r="935" spans="1:8" ht="13.5">
      <c r="A935" s="107">
        <v>779426</v>
      </c>
      <c r="B935" s="107" t="s">
        <v>70</v>
      </c>
      <c r="C935" s="107" t="s">
        <v>2565</v>
      </c>
      <c r="D935" s="107" t="s">
        <v>71</v>
      </c>
      <c r="E935" s="107" t="s">
        <v>2566</v>
      </c>
      <c r="F935" s="107">
        <v>2</v>
      </c>
      <c r="G935" s="107" t="s">
        <v>1767</v>
      </c>
      <c r="H935" s="107">
        <v>779426</v>
      </c>
    </row>
    <row r="936" spans="1:8" ht="13.5">
      <c r="A936" s="107">
        <v>781323</v>
      </c>
      <c r="B936" s="107" t="s">
        <v>43</v>
      </c>
      <c r="C936" s="107" t="s">
        <v>2567</v>
      </c>
      <c r="D936" s="107" t="s">
        <v>44</v>
      </c>
      <c r="E936" s="107" t="s">
        <v>450</v>
      </c>
      <c r="F936" s="107">
        <v>2</v>
      </c>
      <c r="G936" s="107" t="s">
        <v>241</v>
      </c>
      <c r="H936" s="107">
        <v>781323</v>
      </c>
    </row>
    <row r="937" spans="1:8" ht="13.5">
      <c r="A937" s="107">
        <v>764021</v>
      </c>
      <c r="B937" s="107" t="s">
        <v>2568</v>
      </c>
      <c r="C937" s="107" t="s">
        <v>541</v>
      </c>
      <c r="D937" s="107" t="s">
        <v>2569</v>
      </c>
      <c r="E937" s="107" t="s">
        <v>408</v>
      </c>
      <c r="F937" s="107">
        <v>2</v>
      </c>
      <c r="G937" s="107" t="s">
        <v>284</v>
      </c>
      <c r="H937" s="107">
        <v>764021</v>
      </c>
    </row>
    <row r="938" spans="1:8" ht="13.5">
      <c r="A938" s="107">
        <v>766168</v>
      </c>
      <c r="B938" s="107" t="s">
        <v>316</v>
      </c>
      <c r="C938" s="107" t="s">
        <v>918</v>
      </c>
      <c r="D938" s="107" t="s">
        <v>317</v>
      </c>
      <c r="E938" s="107" t="s">
        <v>339</v>
      </c>
      <c r="F938" s="107">
        <v>2</v>
      </c>
      <c r="G938" s="107" t="s">
        <v>1644</v>
      </c>
      <c r="H938" s="107">
        <v>766168</v>
      </c>
    </row>
    <row r="939" spans="1:8" ht="13.5">
      <c r="A939" s="107">
        <v>781261</v>
      </c>
      <c r="B939" s="107" t="s">
        <v>794</v>
      </c>
      <c r="C939" s="107" t="s">
        <v>2570</v>
      </c>
      <c r="D939" s="107" t="s">
        <v>795</v>
      </c>
      <c r="E939" s="107" t="s">
        <v>1078</v>
      </c>
      <c r="F939" s="107">
        <v>2</v>
      </c>
      <c r="G939" s="107" t="s">
        <v>391</v>
      </c>
      <c r="H939" s="107">
        <v>781261</v>
      </c>
    </row>
    <row r="940" spans="1:8" ht="13.5">
      <c r="A940" s="107">
        <v>780529</v>
      </c>
      <c r="B940" s="107" t="s">
        <v>200</v>
      </c>
      <c r="C940" s="107" t="s">
        <v>1773</v>
      </c>
      <c r="D940" s="107" t="s">
        <v>201</v>
      </c>
      <c r="E940" s="107" t="s">
        <v>165</v>
      </c>
      <c r="F940" s="107">
        <v>2</v>
      </c>
      <c r="G940" s="107" t="s">
        <v>357</v>
      </c>
      <c r="H940" s="107">
        <v>780529</v>
      </c>
    </row>
    <row r="941" spans="1:8" ht="13.5">
      <c r="A941" s="107">
        <v>779422</v>
      </c>
      <c r="B941" s="107" t="s">
        <v>150</v>
      </c>
      <c r="C941" s="107" t="s">
        <v>2571</v>
      </c>
      <c r="D941" s="107" t="s">
        <v>151</v>
      </c>
      <c r="E941" s="107" t="s">
        <v>1607</v>
      </c>
      <c r="F941" s="107">
        <v>2</v>
      </c>
      <c r="G941" s="107" t="s">
        <v>1767</v>
      </c>
      <c r="H941" s="107">
        <v>779422</v>
      </c>
    </row>
    <row r="942" spans="1:8" ht="13.5">
      <c r="A942" s="107">
        <v>780462</v>
      </c>
      <c r="B942" s="107" t="s">
        <v>2357</v>
      </c>
      <c r="C942" s="107" t="s">
        <v>1492</v>
      </c>
      <c r="D942" s="107" t="s">
        <v>2359</v>
      </c>
      <c r="E942" s="107" t="s">
        <v>2254</v>
      </c>
      <c r="F942" s="107">
        <v>2</v>
      </c>
      <c r="G942" s="107" t="s">
        <v>259</v>
      </c>
      <c r="H942" s="107">
        <v>780462</v>
      </c>
    </row>
    <row r="943" spans="1:8" ht="13.5">
      <c r="A943" s="107">
        <v>764020</v>
      </c>
      <c r="B943" s="107" t="s">
        <v>860</v>
      </c>
      <c r="C943" s="107" t="s">
        <v>393</v>
      </c>
      <c r="D943" s="107" t="s">
        <v>861</v>
      </c>
      <c r="E943" s="107" t="s">
        <v>341</v>
      </c>
      <c r="F943" s="107">
        <v>2</v>
      </c>
      <c r="G943" s="107" t="s">
        <v>284</v>
      </c>
      <c r="H943" s="107">
        <v>764020</v>
      </c>
    </row>
    <row r="944" spans="1:8" ht="13.5">
      <c r="A944" s="107">
        <v>779281</v>
      </c>
      <c r="B944" s="107" t="s">
        <v>2572</v>
      </c>
      <c r="C944" s="107" t="s">
        <v>2573</v>
      </c>
      <c r="D944" s="107" t="s">
        <v>2574</v>
      </c>
      <c r="E944" s="107" t="s">
        <v>2573</v>
      </c>
      <c r="F944" s="107">
        <v>2</v>
      </c>
      <c r="G944" s="107" t="s">
        <v>878</v>
      </c>
      <c r="H944" s="107">
        <v>779281</v>
      </c>
    </row>
    <row r="945" spans="1:8" ht="13.5">
      <c r="A945" s="107">
        <v>780866</v>
      </c>
      <c r="B945" s="107" t="s">
        <v>476</v>
      </c>
      <c r="C945" s="107" t="s">
        <v>2575</v>
      </c>
      <c r="D945" s="107" t="s">
        <v>477</v>
      </c>
      <c r="E945" s="107" t="s">
        <v>2576</v>
      </c>
      <c r="F945" s="107">
        <v>2</v>
      </c>
      <c r="G945" s="107" t="s">
        <v>694</v>
      </c>
      <c r="H945" s="107">
        <v>780866</v>
      </c>
    </row>
    <row r="946" spans="1:8" ht="13.5">
      <c r="A946" s="107">
        <v>780535</v>
      </c>
      <c r="B946" s="107" t="s">
        <v>2577</v>
      </c>
      <c r="C946" s="107" t="s">
        <v>600</v>
      </c>
      <c r="D946" s="107" t="s">
        <v>2578</v>
      </c>
      <c r="E946" s="107" t="s">
        <v>164</v>
      </c>
      <c r="F946" s="107">
        <v>2</v>
      </c>
      <c r="G946" s="107" t="s">
        <v>357</v>
      </c>
      <c r="H946" s="107">
        <v>780535</v>
      </c>
    </row>
    <row r="947" spans="1:8" ht="13.5">
      <c r="A947" s="107">
        <v>24356</v>
      </c>
      <c r="B947" s="107" t="s">
        <v>150</v>
      </c>
      <c r="C947" s="107" t="s">
        <v>2579</v>
      </c>
      <c r="D947" s="107" t="s">
        <v>151</v>
      </c>
      <c r="E947" s="107" t="s">
        <v>51</v>
      </c>
      <c r="F947" s="107">
        <v>2</v>
      </c>
      <c r="G947" s="107" t="s">
        <v>399</v>
      </c>
      <c r="H947" s="107">
        <v>24356</v>
      </c>
    </row>
    <row r="948" spans="1:8" ht="13.5">
      <c r="A948" s="107">
        <v>780602</v>
      </c>
      <c r="B948" s="107" t="s">
        <v>74</v>
      </c>
      <c r="C948" s="107" t="s">
        <v>1532</v>
      </c>
      <c r="D948" s="107" t="s">
        <v>75</v>
      </c>
      <c r="E948" s="107" t="s">
        <v>637</v>
      </c>
      <c r="F948" s="107">
        <v>2</v>
      </c>
      <c r="G948" s="107" t="s">
        <v>257</v>
      </c>
      <c r="H948" s="107">
        <v>780602</v>
      </c>
    </row>
    <row r="949" spans="1:8" ht="13.5">
      <c r="A949" s="107">
        <v>809491</v>
      </c>
      <c r="B949" s="107" t="s">
        <v>2580</v>
      </c>
      <c r="C949" s="107" t="s">
        <v>1322</v>
      </c>
      <c r="D949" s="107" t="s">
        <v>2581</v>
      </c>
      <c r="E949" s="107" t="s">
        <v>950</v>
      </c>
      <c r="F949" s="107">
        <v>2</v>
      </c>
      <c r="G949" s="107" t="s">
        <v>1623</v>
      </c>
      <c r="H949" s="107">
        <v>809491</v>
      </c>
    </row>
    <row r="950" spans="1:8" ht="13.5">
      <c r="A950" s="107">
        <v>780465</v>
      </c>
      <c r="B950" s="107" t="s">
        <v>480</v>
      </c>
      <c r="C950" s="107" t="s">
        <v>2582</v>
      </c>
      <c r="D950" s="107" t="s">
        <v>481</v>
      </c>
      <c r="E950" s="107" t="s">
        <v>2583</v>
      </c>
      <c r="F950" s="107">
        <v>2</v>
      </c>
      <c r="G950" s="107" t="s">
        <v>259</v>
      </c>
      <c r="H950" s="107">
        <v>780465</v>
      </c>
    </row>
    <row r="951" spans="1:8" ht="13.5">
      <c r="A951" s="107">
        <v>780490</v>
      </c>
      <c r="B951" s="107" t="s">
        <v>2584</v>
      </c>
      <c r="C951" s="107" t="s">
        <v>727</v>
      </c>
      <c r="D951" s="107" t="s">
        <v>2585</v>
      </c>
      <c r="E951" s="107" t="s">
        <v>277</v>
      </c>
      <c r="F951" s="107">
        <v>2</v>
      </c>
      <c r="G951" s="107" t="s">
        <v>290</v>
      </c>
      <c r="H951" s="107">
        <v>780490</v>
      </c>
    </row>
    <row r="952" spans="1:8" ht="13.5">
      <c r="A952" s="107">
        <v>779394</v>
      </c>
      <c r="B952" s="107" t="s">
        <v>150</v>
      </c>
      <c r="C952" s="107" t="s">
        <v>2586</v>
      </c>
      <c r="D952" s="107" t="s">
        <v>151</v>
      </c>
      <c r="E952" s="107" t="s">
        <v>186</v>
      </c>
      <c r="F952" s="107">
        <v>2</v>
      </c>
      <c r="G952" s="107" t="s">
        <v>209</v>
      </c>
      <c r="H952" s="107">
        <v>779394</v>
      </c>
    </row>
    <row r="953" spans="1:8" ht="13.5">
      <c r="A953" s="107">
        <v>445026</v>
      </c>
      <c r="B953" s="107" t="s">
        <v>2587</v>
      </c>
      <c r="C953" s="107" t="s">
        <v>547</v>
      </c>
      <c r="D953" s="107" t="s">
        <v>2588</v>
      </c>
      <c r="E953" s="107" t="s">
        <v>42</v>
      </c>
      <c r="F953" s="107">
        <v>2</v>
      </c>
      <c r="G953" s="107" t="s">
        <v>271</v>
      </c>
      <c r="H953" s="107">
        <v>445026</v>
      </c>
    </row>
    <row r="954" spans="1:8" ht="13.5">
      <c r="A954" s="107">
        <v>780828</v>
      </c>
      <c r="B954" s="107" t="s">
        <v>411</v>
      </c>
      <c r="C954" s="107" t="s">
        <v>2589</v>
      </c>
      <c r="D954" s="107" t="s">
        <v>412</v>
      </c>
      <c r="E954" s="107" t="s">
        <v>2590</v>
      </c>
      <c r="F954" s="107">
        <v>2</v>
      </c>
      <c r="G954" s="107" t="s">
        <v>345</v>
      </c>
      <c r="H954" s="107">
        <v>780828</v>
      </c>
    </row>
    <row r="955" spans="1:8" ht="13.5">
      <c r="A955" s="107">
        <v>761754</v>
      </c>
      <c r="B955" s="107" t="s">
        <v>79</v>
      </c>
      <c r="C955" s="107" t="s">
        <v>395</v>
      </c>
      <c r="D955" s="107" t="s">
        <v>80</v>
      </c>
      <c r="E955" s="107" t="s">
        <v>373</v>
      </c>
      <c r="F955" s="107">
        <v>2</v>
      </c>
      <c r="G955" s="107" t="s">
        <v>156</v>
      </c>
      <c r="H955" s="107">
        <v>761754</v>
      </c>
    </row>
    <row r="956" spans="1:8" ht="13.5">
      <c r="A956" s="107">
        <v>761574</v>
      </c>
      <c r="B956" s="107" t="s">
        <v>1066</v>
      </c>
      <c r="C956" s="107" t="s">
        <v>2591</v>
      </c>
      <c r="D956" s="107" t="s">
        <v>1068</v>
      </c>
      <c r="E956" s="107" t="s">
        <v>2592</v>
      </c>
      <c r="F956" s="107">
        <v>2</v>
      </c>
      <c r="G956" s="107" t="s">
        <v>1644</v>
      </c>
      <c r="H956" s="107">
        <v>761574</v>
      </c>
    </row>
    <row r="957" spans="1:8" ht="13.5">
      <c r="A957" s="107">
        <v>779423</v>
      </c>
      <c r="B957" s="107" t="s">
        <v>1527</v>
      </c>
      <c r="C957" s="107" t="s">
        <v>2593</v>
      </c>
      <c r="D957" s="107" t="s">
        <v>1528</v>
      </c>
      <c r="E957" s="107" t="s">
        <v>584</v>
      </c>
      <c r="F957" s="107">
        <v>2</v>
      </c>
      <c r="G957" s="107" t="s">
        <v>1767</v>
      </c>
      <c r="H957" s="107">
        <v>779423</v>
      </c>
    </row>
    <row r="958" spans="1:8" ht="13.5">
      <c r="A958" s="107">
        <v>780856</v>
      </c>
      <c r="B958" s="107" t="s">
        <v>2594</v>
      </c>
      <c r="C958" s="107" t="s">
        <v>1741</v>
      </c>
      <c r="D958" s="107" t="s">
        <v>2595</v>
      </c>
      <c r="E958" s="107" t="s">
        <v>202</v>
      </c>
      <c r="F958" s="107">
        <v>2</v>
      </c>
      <c r="G958" s="107" t="s">
        <v>346</v>
      </c>
      <c r="H958" s="107">
        <v>780856</v>
      </c>
    </row>
    <row r="959" spans="1:8" ht="13.5">
      <c r="A959" s="107">
        <v>781338</v>
      </c>
      <c r="B959" s="107" t="s">
        <v>716</v>
      </c>
      <c r="C959" s="107" t="s">
        <v>2596</v>
      </c>
      <c r="D959" s="107" t="s">
        <v>717</v>
      </c>
      <c r="E959" s="107" t="s">
        <v>2597</v>
      </c>
      <c r="F959" s="107">
        <v>2</v>
      </c>
      <c r="G959" s="107" t="s">
        <v>249</v>
      </c>
      <c r="H959" s="107">
        <v>781338</v>
      </c>
    </row>
    <row r="960" spans="1:8" ht="13.5">
      <c r="A960" s="107">
        <v>780625</v>
      </c>
      <c r="B960" s="107" t="s">
        <v>449</v>
      </c>
      <c r="C960" s="107" t="s">
        <v>2598</v>
      </c>
      <c r="D960" s="107" t="s">
        <v>222</v>
      </c>
      <c r="E960" s="107" t="s">
        <v>2599</v>
      </c>
      <c r="F960" s="107">
        <v>2</v>
      </c>
      <c r="G960" s="107" t="s">
        <v>126</v>
      </c>
      <c r="H960" s="107">
        <v>780625</v>
      </c>
    </row>
    <row r="961" spans="1:8" ht="13.5">
      <c r="A961" s="107">
        <v>799570</v>
      </c>
      <c r="B961" s="107" t="s">
        <v>1541</v>
      </c>
      <c r="C961" s="107" t="s">
        <v>2600</v>
      </c>
      <c r="D961" s="107" t="s">
        <v>1542</v>
      </c>
      <c r="E961" s="107" t="s">
        <v>1581</v>
      </c>
      <c r="F961" s="107">
        <v>2</v>
      </c>
      <c r="G961" s="107" t="s">
        <v>1677</v>
      </c>
      <c r="H961" s="107">
        <v>799570</v>
      </c>
    </row>
    <row r="962" spans="1:8" ht="13.5">
      <c r="A962" s="107">
        <v>764036</v>
      </c>
      <c r="B962" s="107" t="s">
        <v>148</v>
      </c>
      <c r="C962" s="107" t="s">
        <v>1529</v>
      </c>
      <c r="D962" s="107" t="s">
        <v>149</v>
      </c>
      <c r="E962" s="107" t="s">
        <v>1530</v>
      </c>
      <c r="F962" s="107">
        <v>2</v>
      </c>
      <c r="G962" s="107" t="s">
        <v>284</v>
      </c>
      <c r="H962" s="107">
        <v>764036</v>
      </c>
    </row>
    <row r="963" spans="1:8" ht="13.5">
      <c r="A963" s="107">
        <v>779429</v>
      </c>
      <c r="B963" s="107" t="s">
        <v>221</v>
      </c>
      <c r="C963" s="107" t="s">
        <v>2601</v>
      </c>
      <c r="D963" s="107" t="s">
        <v>283</v>
      </c>
      <c r="E963" s="107" t="s">
        <v>199</v>
      </c>
      <c r="F963" s="107">
        <v>2</v>
      </c>
      <c r="G963" s="107" t="s">
        <v>1767</v>
      </c>
      <c r="H963" s="107">
        <v>779429</v>
      </c>
    </row>
    <row r="964" spans="1:8" ht="13.5">
      <c r="A964" s="107">
        <v>780522</v>
      </c>
      <c r="B964" s="107" t="s">
        <v>143</v>
      </c>
      <c r="C964" s="107" t="s">
        <v>389</v>
      </c>
      <c r="D964" s="107" t="s">
        <v>144</v>
      </c>
      <c r="E964" s="107" t="s">
        <v>217</v>
      </c>
      <c r="F964" s="107">
        <v>2</v>
      </c>
      <c r="G964" s="107" t="s">
        <v>225</v>
      </c>
      <c r="H964" s="107">
        <v>780522</v>
      </c>
    </row>
    <row r="965" spans="1:8" ht="13.5">
      <c r="A965" s="107">
        <v>799568</v>
      </c>
      <c r="B965" s="107" t="s">
        <v>1710</v>
      </c>
      <c r="C965" s="107" t="s">
        <v>2602</v>
      </c>
      <c r="D965" s="107" t="s">
        <v>508</v>
      </c>
      <c r="E965" s="107" t="s">
        <v>2603</v>
      </c>
      <c r="F965" s="107">
        <v>2</v>
      </c>
      <c r="G965" s="107" t="s">
        <v>1677</v>
      </c>
      <c r="H965" s="107">
        <v>799568</v>
      </c>
    </row>
    <row r="966" spans="1:8" ht="13.5">
      <c r="A966" s="107">
        <v>780518</v>
      </c>
      <c r="B966" s="107" t="s">
        <v>779</v>
      </c>
      <c r="C966" s="107" t="s">
        <v>2604</v>
      </c>
      <c r="D966" s="107" t="s">
        <v>780</v>
      </c>
      <c r="E966" s="107" t="s">
        <v>2605</v>
      </c>
      <c r="F966" s="107">
        <v>2</v>
      </c>
      <c r="G966" s="107" t="s">
        <v>225</v>
      </c>
      <c r="H966" s="107">
        <v>780518</v>
      </c>
    </row>
    <row r="967" spans="1:8" ht="13.5">
      <c r="A967" s="107">
        <v>781325</v>
      </c>
      <c r="B967" s="107" t="s">
        <v>728</v>
      </c>
      <c r="C967" s="107" t="s">
        <v>760</v>
      </c>
      <c r="D967" s="107" t="s">
        <v>2606</v>
      </c>
      <c r="E967" s="107" t="s">
        <v>85</v>
      </c>
      <c r="F967" s="107">
        <v>2</v>
      </c>
      <c r="G967" s="107" t="s">
        <v>241</v>
      </c>
      <c r="H967" s="107">
        <v>781325</v>
      </c>
    </row>
    <row r="968" spans="1:8" ht="13.5">
      <c r="A968" s="107">
        <v>780436</v>
      </c>
      <c r="B968" s="107" t="s">
        <v>803</v>
      </c>
      <c r="C968" s="107" t="s">
        <v>2607</v>
      </c>
      <c r="D968" s="107" t="s">
        <v>804</v>
      </c>
      <c r="E968" s="107" t="s">
        <v>1400</v>
      </c>
      <c r="F968" s="107">
        <v>2</v>
      </c>
      <c r="G968" s="107" t="s">
        <v>414</v>
      </c>
      <c r="H968" s="107">
        <v>780436</v>
      </c>
    </row>
    <row r="969" spans="1:8" ht="13.5">
      <c r="A969" s="107">
        <v>780473</v>
      </c>
      <c r="B969" s="107" t="s">
        <v>504</v>
      </c>
      <c r="C969" s="107" t="s">
        <v>2608</v>
      </c>
      <c r="D969" s="107" t="s">
        <v>505</v>
      </c>
      <c r="E969" s="107" t="s">
        <v>2609</v>
      </c>
      <c r="F969" s="107">
        <v>2</v>
      </c>
      <c r="G969" s="107" t="s">
        <v>286</v>
      </c>
      <c r="H969" s="107">
        <v>780473</v>
      </c>
    </row>
    <row r="970" spans="1:8" ht="13.5">
      <c r="A970" s="107">
        <v>780615</v>
      </c>
      <c r="B970" s="107" t="s">
        <v>733</v>
      </c>
      <c r="C970" s="107" t="s">
        <v>2610</v>
      </c>
      <c r="D970" s="107" t="s">
        <v>734</v>
      </c>
      <c r="E970" s="107" t="s">
        <v>178</v>
      </c>
      <c r="F970" s="107">
        <v>2</v>
      </c>
      <c r="G970" s="107" t="s">
        <v>257</v>
      </c>
      <c r="H970" s="107">
        <v>780615</v>
      </c>
    </row>
    <row r="971" spans="1:8" ht="13.5">
      <c r="A971" s="107">
        <v>780468</v>
      </c>
      <c r="B971" s="107" t="s">
        <v>2611</v>
      </c>
      <c r="C971" s="107" t="s">
        <v>2163</v>
      </c>
      <c r="D971" s="107" t="s">
        <v>2612</v>
      </c>
      <c r="E971" s="107" t="s">
        <v>130</v>
      </c>
      <c r="F971" s="107">
        <v>2</v>
      </c>
      <c r="G971" s="107" t="s">
        <v>286</v>
      </c>
      <c r="H971" s="107">
        <v>780468</v>
      </c>
    </row>
    <row r="972" spans="1:8" ht="13.5">
      <c r="A972" s="107">
        <v>24357</v>
      </c>
      <c r="B972" s="107" t="s">
        <v>538</v>
      </c>
      <c r="C972" s="107" t="s">
        <v>2613</v>
      </c>
      <c r="D972" s="107" t="s">
        <v>539</v>
      </c>
      <c r="E972" s="107" t="s">
        <v>416</v>
      </c>
      <c r="F972" s="107">
        <v>2</v>
      </c>
      <c r="G972" s="107" t="s">
        <v>346</v>
      </c>
      <c r="H972" s="107">
        <v>24357</v>
      </c>
    </row>
    <row r="973" spans="1:8" ht="13.5">
      <c r="A973" s="107">
        <v>779319</v>
      </c>
      <c r="B973" s="107" t="s">
        <v>2614</v>
      </c>
      <c r="C973" s="107" t="s">
        <v>2615</v>
      </c>
      <c r="D973" s="107" t="s">
        <v>2616</v>
      </c>
      <c r="E973" s="107" t="s">
        <v>197</v>
      </c>
      <c r="F973" s="107">
        <v>2</v>
      </c>
      <c r="G973" s="107" t="s">
        <v>249</v>
      </c>
      <c r="H973" s="107">
        <v>779319</v>
      </c>
    </row>
    <row r="974" spans="1:8" ht="13.5">
      <c r="A974" s="107">
        <v>780765</v>
      </c>
      <c r="B974" s="107" t="s">
        <v>1554</v>
      </c>
      <c r="C974" s="107" t="s">
        <v>2617</v>
      </c>
      <c r="D974" s="107" t="s">
        <v>1555</v>
      </c>
      <c r="E974" s="107" t="s">
        <v>63</v>
      </c>
      <c r="F974" s="107">
        <v>2</v>
      </c>
      <c r="G974" s="107" t="s">
        <v>278</v>
      </c>
      <c r="H974" s="107">
        <v>780765</v>
      </c>
    </row>
    <row r="975" spans="1:8" ht="13.5">
      <c r="A975" s="107">
        <v>764035</v>
      </c>
      <c r="B975" s="107" t="s">
        <v>1551</v>
      </c>
      <c r="C975" s="107" t="s">
        <v>2618</v>
      </c>
      <c r="D975" s="107" t="s">
        <v>1552</v>
      </c>
      <c r="E975" s="107" t="s">
        <v>208</v>
      </c>
      <c r="F975" s="107">
        <v>2</v>
      </c>
      <c r="G975" s="107" t="s">
        <v>284</v>
      </c>
      <c r="H975" s="107">
        <v>764035</v>
      </c>
    </row>
    <row r="976" spans="1:8" ht="13.5">
      <c r="A976" s="107">
        <v>779421</v>
      </c>
      <c r="B976" s="107" t="s">
        <v>70</v>
      </c>
      <c r="C976" s="107" t="s">
        <v>2619</v>
      </c>
      <c r="D976" s="107" t="s">
        <v>71</v>
      </c>
      <c r="E976" s="107" t="s">
        <v>1519</v>
      </c>
      <c r="F976" s="107">
        <v>2</v>
      </c>
      <c r="G976" s="107" t="s">
        <v>1767</v>
      </c>
      <c r="H976" s="107">
        <v>779421</v>
      </c>
    </row>
    <row r="977" spans="1:8" ht="13.5">
      <c r="A977" s="107">
        <v>799508</v>
      </c>
      <c r="B977" s="107" t="s">
        <v>99</v>
      </c>
      <c r="C977" s="107" t="s">
        <v>394</v>
      </c>
      <c r="D977" s="107" t="s">
        <v>100</v>
      </c>
      <c r="E977" s="107" t="s">
        <v>385</v>
      </c>
      <c r="F977" s="107">
        <v>2</v>
      </c>
      <c r="G977" s="107" t="s">
        <v>361</v>
      </c>
      <c r="H977" s="107">
        <v>799508</v>
      </c>
    </row>
    <row r="978" spans="1:8" ht="13.5">
      <c r="A978" s="107">
        <v>780363</v>
      </c>
      <c r="B978" s="107" t="s">
        <v>1626</v>
      </c>
      <c r="C978" s="107" t="s">
        <v>2620</v>
      </c>
      <c r="D978" s="107" t="s">
        <v>231</v>
      </c>
      <c r="E978" s="107" t="s">
        <v>232</v>
      </c>
      <c r="F978" s="107">
        <v>2</v>
      </c>
      <c r="G978" s="107" t="s">
        <v>167</v>
      </c>
      <c r="H978" s="107">
        <v>780363</v>
      </c>
    </row>
    <row r="979" spans="1:8" ht="13.5">
      <c r="A979" s="107">
        <v>780598</v>
      </c>
      <c r="B979" s="107" t="s">
        <v>2621</v>
      </c>
      <c r="C979" s="107" t="s">
        <v>2622</v>
      </c>
      <c r="D979" s="107" t="s">
        <v>2623</v>
      </c>
      <c r="E979" s="107" t="s">
        <v>905</v>
      </c>
      <c r="F979" s="107">
        <v>2</v>
      </c>
      <c r="G979" s="107" t="s">
        <v>257</v>
      </c>
      <c r="H979" s="107">
        <v>780598</v>
      </c>
    </row>
    <row r="980" spans="1:8" ht="13.5">
      <c r="A980" s="107">
        <v>780610</v>
      </c>
      <c r="B980" s="107" t="s">
        <v>652</v>
      </c>
      <c r="C980" s="107" t="s">
        <v>1566</v>
      </c>
      <c r="D980" s="107" t="s">
        <v>497</v>
      </c>
      <c r="E980" s="107" t="s">
        <v>1567</v>
      </c>
      <c r="F980" s="107">
        <v>2</v>
      </c>
      <c r="G980" s="107" t="s">
        <v>257</v>
      </c>
      <c r="H980" s="107">
        <v>780610</v>
      </c>
    </row>
    <row r="981" spans="1:8" ht="13.5">
      <c r="A981" s="107">
        <v>799511</v>
      </c>
      <c r="B981" s="107" t="s">
        <v>2624</v>
      </c>
      <c r="C981" s="107" t="s">
        <v>2625</v>
      </c>
      <c r="D981" s="107" t="s">
        <v>2626</v>
      </c>
      <c r="E981" s="107" t="s">
        <v>2627</v>
      </c>
      <c r="F981" s="107">
        <v>2</v>
      </c>
      <c r="G981" s="107" t="s">
        <v>361</v>
      </c>
      <c r="H981" s="107">
        <v>799511</v>
      </c>
    </row>
    <row r="982" spans="1:8" ht="13.5">
      <c r="A982" s="107">
        <v>799541</v>
      </c>
      <c r="B982" s="107" t="s">
        <v>1837</v>
      </c>
      <c r="C982" s="107" t="s">
        <v>2628</v>
      </c>
      <c r="D982" s="107" t="s">
        <v>1839</v>
      </c>
      <c r="E982" s="107" t="s">
        <v>996</v>
      </c>
      <c r="F982" s="107">
        <v>2</v>
      </c>
      <c r="G982" s="107" t="s">
        <v>888</v>
      </c>
      <c r="H982" s="107">
        <v>799541</v>
      </c>
    </row>
    <row r="983" spans="1:8" ht="13.5">
      <c r="A983" s="107">
        <v>780458</v>
      </c>
      <c r="B983" s="107" t="s">
        <v>808</v>
      </c>
      <c r="C983" s="107" t="s">
        <v>879</v>
      </c>
      <c r="D983" s="107" t="s">
        <v>809</v>
      </c>
      <c r="E983" s="107" t="s">
        <v>244</v>
      </c>
      <c r="F983" s="107">
        <v>2</v>
      </c>
      <c r="G983" s="107" t="s">
        <v>259</v>
      </c>
      <c r="H983" s="107">
        <v>780458</v>
      </c>
    </row>
    <row r="984" spans="1:8" ht="13.5">
      <c r="A984" s="107">
        <v>799507</v>
      </c>
      <c r="B984" s="107" t="s">
        <v>2629</v>
      </c>
      <c r="C984" s="107" t="s">
        <v>268</v>
      </c>
      <c r="D984" s="107" t="s">
        <v>1636</v>
      </c>
      <c r="E984" s="107" t="s">
        <v>224</v>
      </c>
      <c r="F984" s="107">
        <v>2</v>
      </c>
      <c r="G984" s="107" t="s">
        <v>361</v>
      </c>
      <c r="H984" s="107">
        <v>799507</v>
      </c>
    </row>
    <row r="985" spans="1:8" ht="13.5">
      <c r="A985" s="107">
        <v>779391</v>
      </c>
      <c r="B985" s="107" t="s">
        <v>2630</v>
      </c>
      <c r="C985" s="107" t="s">
        <v>838</v>
      </c>
      <c r="D985" s="107" t="s">
        <v>2631</v>
      </c>
      <c r="E985" s="107" t="s">
        <v>1530</v>
      </c>
      <c r="F985" s="107">
        <v>2</v>
      </c>
      <c r="G985" s="107" t="s">
        <v>209</v>
      </c>
      <c r="H985" s="107">
        <v>779391</v>
      </c>
    </row>
    <row r="986" spans="1:8" ht="13.5">
      <c r="A986" s="107">
        <v>595999</v>
      </c>
      <c r="B986" s="107" t="s">
        <v>2632</v>
      </c>
      <c r="C986" s="107" t="s">
        <v>760</v>
      </c>
      <c r="D986" s="107" t="s">
        <v>2633</v>
      </c>
      <c r="E986" s="107" t="s">
        <v>85</v>
      </c>
      <c r="F986" s="107">
        <v>2</v>
      </c>
      <c r="G986" s="107" t="s">
        <v>830</v>
      </c>
      <c r="H986" s="107">
        <v>595999</v>
      </c>
    </row>
    <row r="987" spans="1:8" ht="13.5">
      <c r="A987" s="107">
        <v>766182</v>
      </c>
      <c r="B987" s="107" t="s">
        <v>195</v>
      </c>
      <c r="C987" s="107" t="s">
        <v>132</v>
      </c>
      <c r="D987" s="107" t="s">
        <v>196</v>
      </c>
      <c r="E987" s="107" t="s">
        <v>133</v>
      </c>
      <c r="F987" s="107">
        <v>2</v>
      </c>
      <c r="G987" s="107" t="s">
        <v>1644</v>
      </c>
      <c r="H987" s="107">
        <v>766182</v>
      </c>
    </row>
    <row r="988" spans="1:8" ht="13.5">
      <c r="A988" s="107">
        <v>779303</v>
      </c>
      <c r="B988" s="107" t="s">
        <v>77</v>
      </c>
      <c r="C988" s="107" t="s">
        <v>844</v>
      </c>
      <c r="D988" s="107" t="s">
        <v>78</v>
      </c>
      <c r="E988" s="107" t="s">
        <v>2634</v>
      </c>
      <c r="F988" s="107">
        <v>2</v>
      </c>
      <c r="G988" s="107" t="s">
        <v>249</v>
      </c>
      <c r="H988" s="107">
        <v>779303</v>
      </c>
    </row>
    <row r="989" spans="1:8" ht="13.5">
      <c r="A989" s="107">
        <v>340292</v>
      </c>
      <c r="B989" s="107" t="s">
        <v>415</v>
      </c>
      <c r="C989" s="107" t="s">
        <v>2635</v>
      </c>
      <c r="D989" s="107" t="s">
        <v>397</v>
      </c>
      <c r="E989" s="107" t="s">
        <v>373</v>
      </c>
      <c r="F989" s="107">
        <v>2</v>
      </c>
      <c r="G989" s="107" t="s">
        <v>220</v>
      </c>
      <c r="H989" s="107">
        <v>340292</v>
      </c>
    </row>
    <row r="990" spans="1:8" ht="13.5">
      <c r="A990" s="107">
        <v>781315</v>
      </c>
      <c r="B990" s="107" t="s">
        <v>2636</v>
      </c>
      <c r="C990" s="107" t="s">
        <v>458</v>
      </c>
      <c r="D990" s="107" t="s">
        <v>2637</v>
      </c>
      <c r="E990" s="107" t="s">
        <v>1594</v>
      </c>
      <c r="F990" s="107">
        <v>2</v>
      </c>
      <c r="G990" s="107" t="s">
        <v>241</v>
      </c>
      <c r="H990" s="107">
        <v>781315</v>
      </c>
    </row>
    <row r="991" spans="1:8" ht="13.5">
      <c r="A991" s="107">
        <v>24359</v>
      </c>
      <c r="B991" s="107" t="s">
        <v>2638</v>
      </c>
      <c r="C991" s="107" t="s">
        <v>2639</v>
      </c>
      <c r="D991" s="107" t="s">
        <v>2640</v>
      </c>
      <c r="E991" s="107" t="s">
        <v>1757</v>
      </c>
      <c r="F991" s="107">
        <v>2</v>
      </c>
      <c r="G991" s="107" t="s">
        <v>81</v>
      </c>
      <c r="H991" s="107">
        <v>24359</v>
      </c>
    </row>
    <row r="992" spans="1:8" ht="13.5">
      <c r="A992" s="107">
        <v>779390</v>
      </c>
      <c r="B992" s="107" t="s">
        <v>845</v>
      </c>
      <c r="C992" s="107" t="s">
        <v>2641</v>
      </c>
      <c r="D992" s="107" t="s">
        <v>846</v>
      </c>
      <c r="E992" s="107" t="s">
        <v>385</v>
      </c>
      <c r="F992" s="107">
        <v>2</v>
      </c>
      <c r="G992" s="107" t="s">
        <v>209</v>
      </c>
      <c r="H992" s="107">
        <v>779390</v>
      </c>
    </row>
    <row r="993" spans="1:8" ht="13.5">
      <c r="A993" s="107">
        <v>766162</v>
      </c>
      <c r="B993" s="107" t="s">
        <v>152</v>
      </c>
      <c r="C993" s="107" t="s">
        <v>2642</v>
      </c>
      <c r="D993" s="107" t="s">
        <v>153</v>
      </c>
      <c r="E993" s="107" t="s">
        <v>2643</v>
      </c>
      <c r="F993" s="107">
        <v>2</v>
      </c>
      <c r="G993" s="107" t="s">
        <v>1644</v>
      </c>
      <c r="H993" s="107">
        <v>766162</v>
      </c>
    </row>
    <row r="994" spans="1:8" ht="13.5">
      <c r="A994" s="107">
        <v>780368</v>
      </c>
      <c r="B994" s="107" t="s">
        <v>2644</v>
      </c>
      <c r="C994" s="107" t="s">
        <v>2469</v>
      </c>
      <c r="D994" s="107" t="s">
        <v>100</v>
      </c>
      <c r="E994" s="107" t="s">
        <v>85</v>
      </c>
      <c r="F994" s="107">
        <v>2</v>
      </c>
      <c r="G994" s="107" t="s">
        <v>167</v>
      </c>
      <c r="H994" s="107">
        <v>780368</v>
      </c>
    </row>
    <row r="995" spans="1:8" ht="13.5">
      <c r="A995" s="107">
        <v>780489</v>
      </c>
      <c r="B995" s="107" t="s">
        <v>2645</v>
      </c>
      <c r="C995" s="107" t="s">
        <v>307</v>
      </c>
      <c r="D995" s="107" t="s">
        <v>847</v>
      </c>
      <c r="E995" s="107" t="s">
        <v>85</v>
      </c>
      <c r="F995" s="107">
        <v>2</v>
      </c>
      <c r="G995" s="107" t="s">
        <v>290</v>
      </c>
      <c r="H995" s="107">
        <v>780489</v>
      </c>
    </row>
    <row r="996" spans="1:8" ht="13.5">
      <c r="A996" s="107">
        <v>780867</v>
      </c>
      <c r="B996" s="107" t="s">
        <v>330</v>
      </c>
      <c r="C996" s="107" t="s">
        <v>2646</v>
      </c>
      <c r="D996" s="107" t="s">
        <v>331</v>
      </c>
      <c r="E996" s="107" t="s">
        <v>242</v>
      </c>
      <c r="F996" s="107">
        <v>2</v>
      </c>
      <c r="G996" s="107" t="s">
        <v>694</v>
      </c>
      <c r="H996" s="107">
        <v>780867</v>
      </c>
    </row>
    <row r="997" spans="1:8" ht="13.5">
      <c r="A997" s="107">
        <v>781327</v>
      </c>
      <c r="B997" s="107" t="s">
        <v>251</v>
      </c>
      <c r="C997" s="107" t="s">
        <v>2647</v>
      </c>
      <c r="D997" s="107" t="s">
        <v>252</v>
      </c>
      <c r="E997" s="107" t="s">
        <v>736</v>
      </c>
      <c r="F997" s="107">
        <v>2</v>
      </c>
      <c r="G997" s="107" t="s">
        <v>241</v>
      </c>
      <c r="H997" s="107">
        <v>781327</v>
      </c>
    </row>
    <row r="998" spans="1:8" ht="13.5">
      <c r="A998" s="107">
        <v>799546</v>
      </c>
      <c r="B998" s="107" t="s">
        <v>2648</v>
      </c>
      <c r="C998" s="107" t="s">
        <v>2649</v>
      </c>
      <c r="D998" s="107" t="s">
        <v>2650</v>
      </c>
      <c r="E998" s="107" t="s">
        <v>2651</v>
      </c>
      <c r="F998" s="107">
        <v>2</v>
      </c>
      <c r="G998" s="107" t="s">
        <v>894</v>
      </c>
      <c r="H998" s="107">
        <v>799546</v>
      </c>
    </row>
    <row r="999" spans="1:8" ht="13.5">
      <c r="A999" s="107">
        <v>799403</v>
      </c>
      <c r="B999" s="107" t="s">
        <v>1549</v>
      </c>
      <c r="C999" s="107" t="s">
        <v>2652</v>
      </c>
      <c r="D999" s="107" t="s">
        <v>1550</v>
      </c>
      <c r="E999" s="107" t="s">
        <v>107</v>
      </c>
      <c r="F999" s="107">
        <v>2</v>
      </c>
      <c r="G999" s="107" t="s">
        <v>682</v>
      </c>
      <c r="H999" s="107">
        <v>799403</v>
      </c>
    </row>
  </sheetData>
  <sheetProtection password="ED23" sheet="1"/>
  <autoFilter ref="A1:H885">
    <sortState ref="A2:H999">
      <sortCondition sortBy="value" ref="A2:A999"/>
    </sortState>
  </autoFilter>
  <printOptions/>
  <pageMargins left="0.787" right="0.787" top="0.984" bottom="0.984" header="0.512" footer="0.512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tabColor indexed="57"/>
  </sheetPr>
  <dimension ref="A1:S112"/>
  <sheetViews>
    <sheetView zoomScalePageLayoutView="0" workbookViewId="0" topLeftCell="A1">
      <selection activeCell="J15" sqref="J15"/>
    </sheetView>
  </sheetViews>
  <sheetFormatPr defaultColWidth="9.00390625" defaultRowHeight="13.5"/>
  <cols>
    <col min="1" max="1" width="17.625" style="4" bestFit="1" customWidth="1"/>
    <col min="2" max="16384" width="9.00390625" style="4" customWidth="1"/>
  </cols>
  <sheetData>
    <row r="1" spans="1:9" ht="17.25" customHeight="1">
      <c r="A1" s="40"/>
      <c r="B1" s="118" t="s">
        <v>13</v>
      </c>
      <c r="C1" s="118"/>
      <c r="D1" s="118"/>
      <c r="E1" s="118"/>
      <c r="F1" s="118"/>
      <c r="G1" s="118"/>
      <c r="H1" s="118"/>
      <c r="I1" s="40"/>
    </row>
    <row r="2" spans="1:11" ht="17.25" customHeight="1">
      <c r="A2" s="40"/>
      <c r="B2" s="40"/>
      <c r="C2" s="40"/>
      <c r="D2" s="40"/>
      <c r="E2" s="40"/>
      <c r="F2" s="40"/>
      <c r="G2" s="40"/>
      <c r="H2" s="40"/>
      <c r="I2" s="40"/>
      <c r="K2" s="4" t="str">
        <f>IF(K3=5,"入力完了",IF(K3=0,"未入力","未入力あり"))</f>
        <v>未入力</v>
      </c>
    </row>
    <row r="3" spans="1:19" ht="17.25" customHeight="1" thickBot="1">
      <c r="A3" s="40"/>
      <c r="B3" s="40"/>
      <c r="C3" s="40"/>
      <c r="D3" s="40"/>
      <c r="E3" s="40"/>
      <c r="F3" s="40"/>
      <c r="G3" s="40"/>
      <c r="H3" s="40"/>
      <c r="I3" s="40"/>
      <c r="K3" s="4">
        <f>COUNTA(B4,B6,B8,B7,B10)</f>
        <v>0</v>
      </c>
      <c r="M3" s="47">
        <f>TRIM(B4)</f>
      </c>
      <c r="N3" s="47">
        <f>TRIM(B5)</f>
      </c>
      <c r="O3" s="47">
        <f>TRIM(B6)</f>
      </c>
      <c r="P3" s="47">
        <f>TRIM(B7)</f>
      </c>
      <c r="Q3" s="47">
        <f>ASC(TRIM(B8))</f>
      </c>
      <c r="R3" s="47">
        <f>ASC(TRIM(B9))</f>
      </c>
      <c r="S3" s="47">
        <f>ASC(TRIM(B10))</f>
      </c>
    </row>
    <row r="4" spans="1:9" ht="17.25" customHeight="1" thickBot="1">
      <c r="A4" s="40" t="s">
        <v>27</v>
      </c>
      <c r="B4" s="115"/>
      <c r="C4" s="116"/>
      <c r="D4" s="116"/>
      <c r="E4" s="116"/>
      <c r="F4" s="116"/>
      <c r="G4" s="117"/>
      <c r="H4" s="40"/>
      <c r="I4" s="40"/>
    </row>
    <row r="5" spans="1:9" ht="17.25" customHeight="1" thickBot="1">
      <c r="A5" s="40" t="s">
        <v>26</v>
      </c>
      <c r="B5" s="48"/>
      <c r="C5" s="90" t="s">
        <v>16</v>
      </c>
      <c r="D5" s="91"/>
      <c r="E5" s="90"/>
      <c r="F5" s="90"/>
      <c r="G5" s="90"/>
      <c r="H5" s="40"/>
      <c r="I5" s="40"/>
    </row>
    <row r="6" spans="1:9" ht="17.25" customHeight="1" thickBot="1">
      <c r="A6" s="40" t="s">
        <v>28</v>
      </c>
      <c r="B6" s="115"/>
      <c r="C6" s="116"/>
      <c r="D6" s="116"/>
      <c r="E6" s="116"/>
      <c r="F6" s="116"/>
      <c r="G6" s="117"/>
      <c r="H6" s="40"/>
      <c r="I6" s="40"/>
    </row>
    <row r="7" spans="1:9" ht="17.25" customHeight="1" thickBot="1">
      <c r="A7" s="40" t="s">
        <v>29</v>
      </c>
      <c r="B7" s="115"/>
      <c r="C7" s="116"/>
      <c r="D7" s="116"/>
      <c r="E7" s="116"/>
      <c r="F7" s="116"/>
      <c r="G7" s="117"/>
      <c r="H7" s="40"/>
      <c r="I7" s="40"/>
    </row>
    <row r="8" spans="1:9" ht="17.25" customHeight="1" thickBot="1">
      <c r="A8" s="40" t="s">
        <v>30</v>
      </c>
      <c r="B8" s="115"/>
      <c r="C8" s="116"/>
      <c r="D8" s="116"/>
      <c r="E8" s="116"/>
      <c r="F8" s="116"/>
      <c r="G8" s="117"/>
      <c r="H8" s="40"/>
      <c r="I8" s="40"/>
    </row>
    <row r="9" spans="1:9" ht="17.25" customHeight="1" thickBot="1">
      <c r="A9" s="40" t="s">
        <v>31</v>
      </c>
      <c r="B9" s="115"/>
      <c r="C9" s="116"/>
      <c r="D9" s="116"/>
      <c r="E9" s="116"/>
      <c r="F9" s="116"/>
      <c r="G9" s="117"/>
      <c r="H9" s="40"/>
      <c r="I9" s="40"/>
    </row>
    <row r="10" spans="1:14" ht="17.25" customHeight="1" thickBot="1">
      <c r="A10" s="40" t="s">
        <v>305</v>
      </c>
      <c r="B10" s="115"/>
      <c r="C10" s="116"/>
      <c r="D10" s="116"/>
      <c r="E10" s="116"/>
      <c r="F10" s="116"/>
      <c r="G10" s="117"/>
      <c r="H10" s="40"/>
      <c r="I10" s="40"/>
      <c r="N10" s="4">
        <f>TRIM(B11)</f>
      </c>
    </row>
    <row r="11" spans="1:9" ht="17.25" customHeight="1">
      <c r="A11" s="40"/>
      <c r="B11" s="40"/>
      <c r="C11" s="40"/>
      <c r="D11" s="40"/>
      <c r="E11" s="40" t="s">
        <v>8</v>
      </c>
      <c r="F11" s="40"/>
      <c r="G11" s="40"/>
      <c r="H11" s="40"/>
      <c r="I11" s="40"/>
    </row>
    <row r="12" spans="1:14" ht="17.25" customHeight="1" thickBot="1">
      <c r="A12" s="40" t="s">
        <v>1513</v>
      </c>
      <c r="B12" s="40"/>
      <c r="C12" s="40"/>
      <c r="D12" s="40"/>
      <c r="E12" s="40"/>
      <c r="F12" s="40"/>
      <c r="G12" s="40"/>
      <c r="H12" s="40"/>
      <c r="I12" s="40"/>
      <c r="N12" s="4" t="str">
        <f>TRIM(B13)</f>
        <v>氏名</v>
      </c>
    </row>
    <row r="13" spans="1:9" ht="21" customHeight="1" thickBot="1">
      <c r="A13" s="40"/>
      <c r="B13" s="114" t="s">
        <v>1</v>
      </c>
      <c r="C13" s="114"/>
      <c r="D13" s="114" t="s">
        <v>20</v>
      </c>
      <c r="E13" s="114"/>
      <c r="F13" s="114" t="s">
        <v>24</v>
      </c>
      <c r="G13" s="114"/>
      <c r="H13" s="40"/>
      <c r="I13" s="40"/>
    </row>
    <row r="14" spans="1:14" ht="21" customHeight="1" thickBot="1">
      <c r="A14" s="40"/>
      <c r="B14" s="113"/>
      <c r="C14" s="113"/>
      <c r="D14" s="113"/>
      <c r="E14" s="113"/>
      <c r="F14" s="113"/>
      <c r="G14" s="113"/>
      <c r="H14" s="40"/>
      <c r="I14" s="40"/>
      <c r="N14" s="4">
        <f>TRIM(B15)</f>
      </c>
    </row>
    <row r="15" spans="1:9" ht="21" customHeight="1" thickBot="1">
      <c r="A15" s="40"/>
      <c r="B15" s="113"/>
      <c r="C15" s="113"/>
      <c r="D15" s="113"/>
      <c r="E15" s="113"/>
      <c r="F15" s="113"/>
      <c r="G15" s="113"/>
      <c r="H15" s="40"/>
      <c r="I15" s="40"/>
    </row>
    <row r="16" spans="1:9" ht="21" customHeight="1" thickBot="1">
      <c r="A16" s="40"/>
      <c r="B16" s="113"/>
      <c r="C16" s="113"/>
      <c r="D16" s="113"/>
      <c r="E16" s="113"/>
      <c r="F16" s="113"/>
      <c r="G16" s="113"/>
      <c r="H16" s="40"/>
      <c r="I16" s="40"/>
    </row>
    <row r="17" spans="1:9" ht="21" customHeight="1" thickBot="1">
      <c r="A17" s="40"/>
      <c r="B17" s="113"/>
      <c r="C17" s="113"/>
      <c r="D17" s="113"/>
      <c r="E17" s="113"/>
      <c r="F17" s="113"/>
      <c r="G17" s="113"/>
      <c r="H17" s="40"/>
      <c r="I17" s="40"/>
    </row>
    <row r="18" spans="1:9" ht="21" customHeight="1" thickBot="1">
      <c r="A18" s="40"/>
      <c r="B18" s="113"/>
      <c r="C18" s="113"/>
      <c r="D18" s="113"/>
      <c r="E18" s="113"/>
      <c r="F18" s="113"/>
      <c r="G18" s="113"/>
      <c r="H18" s="40"/>
      <c r="I18" s="40"/>
    </row>
    <row r="95" ht="13.5">
      <c r="A95" s="4" t="s">
        <v>14</v>
      </c>
    </row>
    <row r="96" ht="13.5">
      <c r="A96" s="4" t="s">
        <v>15</v>
      </c>
    </row>
    <row r="100" ht="13.5">
      <c r="A100" s="4" t="s">
        <v>14</v>
      </c>
    </row>
    <row r="101" ht="13.5">
      <c r="A101" s="4" t="s">
        <v>15</v>
      </c>
    </row>
    <row r="106" spans="1:2" ht="13.5">
      <c r="A106" s="4">
        <v>0</v>
      </c>
      <c r="B106" s="4" t="s">
        <v>58</v>
      </c>
    </row>
    <row r="107" spans="1:2" ht="13.5">
      <c r="A107" s="4">
        <v>1</v>
      </c>
      <c r="B107" s="4" t="s">
        <v>52</v>
      </c>
    </row>
    <row r="108" spans="1:2" ht="13.5">
      <c r="A108" s="4">
        <v>2</v>
      </c>
      <c r="B108" s="4" t="s">
        <v>53</v>
      </c>
    </row>
    <row r="109" spans="1:2" ht="13.5">
      <c r="A109" s="4">
        <v>3</v>
      </c>
      <c r="B109" s="4" t="s">
        <v>54</v>
      </c>
    </row>
    <row r="110" spans="1:2" ht="13.5">
      <c r="A110" s="4">
        <v>4</v>
      </c>
      <c r="B110" s="4" t="s">
        <v>55</v>
      </c>
    </row>
    <row r="111" spans="1:2" ht="13.5">
      <c r="A111" s="4">
        <v>5</v>
      </c>
      <c r="B111" s="4" t="s">
        <v>56</v>
      </c>
    </row>
    <row r="112" spans="1:2" ht="13.5">
      <c r="A112" s="4">
        <v>6</v>
      </c>
      <c r="B112" s="4" t="s">
        <v>57</v>
      </c>
    </row>
  </sheetData>
  <sheetProtection password="ED23" sheet="1" objects="1" scenarios="1"/>
  <mergeCells count="25">
    <mergeCell ref="B10:G10"/>
    <mergeCell ref="B9:G9"/>
    <mergeCell ref="B1:H1"/>
    <mergeCell ref="B4:G4"/>
    <mergeCell ref="B8:G8"/>
    <mergeCell ref="B6:G6"/>
    <mergeCell ref="B7:G7"/>
    <mergeCell ref="B16:C16"/>
    <mergeCell ref="B17:C17"/>
    <mergeCell ref="B18:C18"/>
    <mergeCell ref="F13:G13"/>
    <mergeCell ref="F14:G14"/>
    <mergeCell ref="F15:G15"/>
    <mergeCell ref="B13:C13"/>
    <mergeCell ref="D13:E13"/>
    <mergeCell ref="B14:C14"/>
    <mergeCell ref="B15:C15"/>
    <mergeCell ref="D14:E14"/>
    <mergeCell ref="D15:E15"/>
    <mergeCell ref="D16:E16"/>
    <mergeCell ref="D17:E17"/>
    <mergeCell ref="D18:E18"/>
    <mergeCell ref="F16:G16"/>
    <mergeCell ref="F17:G17"/>
    <mergeCell ref="F18:G18"/>
  </mergeCells>
  <dataValidations count="1">
    <dataValidation type="list" allowBlank="1" showInputMessage="1" showErrorMessage="1" sqref="B5">
      <formula1>$A$95:$A$96</formula1>
    </dataValidation>
  </dataValidations>
  <printOptions/>
  <pageMargins left="0.787" right="0.787" top="0.984" bottom="0.984" header="0.512" footer="0.51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>
    <tabColor indexed="52"/>
  </sheetPr>
  <dimension ref="A1:AH215"/>
  <sheetViews>
    <sheetView zoomScalePageLayoutView="0" workbookViewId="0" topLeftCell="A1">
      <selection activeCell="B7" sqref="B7"/>
    </sheetView>
  </sheetViews>
  <sheetFormatPr defaultColWidth="9.00390625" defaultRowHeight="16.5" customHeight="1"/>
  <cols>
    <col min="1" max="1" width="5.00390625" style="55" customWidth="1"/>
    <col min="2" max="5" width="9.75390625" style="55" customWidth="1"/>
    <col min="6" max="6" width="6.00390625" style="55" customWidth="1"/>
    <col min="7" max="7" width="14.875" style="55" customWidth="1"/>
    <col min="8" max="8" width="8.75390625" style="55" customWidth="1"/>
    <col min="9" max="10" width="9.00390625" style="55" customWidth="1"/>
    <col min="11" max="12" width="3.00390625" style="57" customWidth="1"/>
    <col min="13" max="13" width="4.00390625" style="57" bestFit="1" customWidth="1"/>
    <col min="14" max="14" width="3.50390625" style="57" bestFit="1" customWidth="1"/>
    <col min="15" max="15" width="16.125" style="57" bestFit="1" customWidth="1"/>
    <col min="16" max="16" width="17.50390625" style="57" customWidth="1"/>
    <col min="17" max="17" width="7.50390625" style="57" customWidth="1"/>
    <col min="18" max="18" width="7.50390625" style="58" customWidth="1"/>
    <col min="19" max="27" width="3.125" style="58" customWidth="1"/>
    <col min="28" max="34" width="9.00390625" style="58" customWidth="1"/>
    <col min="35" max="16384" width="9.00390625" style="55" customWidth="1"/>
  </cols>
  <sheetData>
    <row r="1" spans="1:19" ht="17.25" customHeight="1">
      <c r="A1" s="53" t="s">
        <v>25</v>
      </c>
      <c r="B1" s="54"/>
      <c r="C1" s="54"/>
      <c r="D1" s="54"/>
      <c r="E1" s="54"/>
      <c r="F1" s="54"/>
      <c r="G1" s="54"/>
      <c r="H1" s="54"/>
      <c r="I1" s="54"/>
      <c r="J1" s="58"/>
      <c r="K1" s="56"/>
      <c r="S1" s="58" t="str">
        <f>IF(SUM(S7:AA66)&gt;0,"Err",WIDECHAR(COUNT(M7:M66))&amp;"人")</f>
        <v>０人</v>
      </c>
    </row>
    <row r="2" spans="2:10" ht="17.25" customHeight="1" thickBot="1">
      <c r="B2" s="55" t="s">
        <v>304</v>
      </c>
      <c r="J2" s="58"/>
    </row>
    <row r="3" spans="1:10" ht="17.25" customHeight="1" thickBot="1">
      <c r="A3" s="49" t="str">
        <f>Ｔｏｐ!B11&amp;"シングルス"</f>
        <v>シングルス</v>
      </c>
      <c r="B3" s="1"/>
      <c r="C3" s="1"/>
      <c r="D3" s="1"/>
      <c r="E3" s="1"/>
      <c r="F3" s="1"/>
      <c r="G3" s="1"/>
      <c r="H3" s="1"/>
      <c r="I3" s="59"/>
      <c r="J3" s="58"/>
    </row>
    <row r="4" spans="1:10" ht="17.25" customHeight="1">
      <c r="A4" s="60" t="s">
        <v>0</v>
      </c>
      <c r="B4" s="119" t="s">
        <v>1</v>
      </c>
      <c r="C4" s="120"/>
      <c r="D4" s="119" t="s">
        <v>23</v>
      </c>
      <c r="E4" s="120"/>
      <c r="F4" s="3" t="s">
        <v>2</v>
      </c>
      <c r="G4" s="3" t="s">
        <v>3</v>
      </c>
      <c r="H4" s="3" t="s">
        <v>24</v>
      </c>
      <c r="I4" s="61" t="s">
        <v>4</v>
      </c>
      <c r="J4" s="58"/>
    </row>
    <row r="5" spans="1:10" ht="17.25" customHeight="1">
      <c r="A5" s="62" t="s">
        <v>7</v>
      </c>
      <c r="B5" s="63" t="s">
        <v>9</v>
      </c>
      <c r="C5" s="64" t="s">
        <v>10</v>
      </c>
      <c r="D5" s="63" t="s">
        <v>9</v>
      </c>
      <c r="E5" s="64" t="s">
        <v>10</v>
      </c>
      <c r="F5" s="2"/>
      <c r="G5" s="65" t="s">
        <v>18</v>
      </c>
      <c r="H5" s="65"/>
      <c r="I5" s="66"/>
      <c r="J5" s="58"/>
    </row>
    <row r="6" spans="1:10" ht="17.25" customHeight="1">
      <c r="A6" s="62" t="s">
        <v>5</v>
      </c>
      <c r="B6" s="67" t="s">
        <v>11</v>
      </c>
      <c r="C6" s="68" t="s">
        <v>12</v>
      </c>
      <c r="D6" s="67" t="s">
        <v>21</v>
      </c>
      <c r="E6" s="68" t="s">
        <v>22</v>
      </c>
      <c r="F6" s="2">
        <v>2</v>
      </c>
      <c r="G6" s="69" t="s">
        <v>6</v>
      </c>
      <c r="H6" s="2"/>
      <c r="I6" s="66"/>
      <c r="J6" s="58"/>
    </row>
    <row r="7" spans="1:34" ht="17.25" customHeight="1">
      <c r="A7" s="77">
        <v>1</v>
      </c>
      <c r="B7" s="35"/>
      <c r="C7" s="37"/>
      <c r="D7" s="35"/>
      <c r="E7" s="37"/>
      <c r="F7" s="5"/>
      <c r="G7" s="6"/>
      <c r="H7" s="45"/>
      <c r="I7" s="7"/>
      <c r="J7" s="58"/>
      <c r="K7" s="71"/>
      <c r="L7" s="71"/>
      <c r="M7" s="71">
        <f>IF(AB7="","",IF(LEN(AB7)+LEN(AC7)&gt;6,0,6-LEN(AB7)-LEN(AC7)))</f>
      </c>
      <c r="N7" s="71">
        <f>IF(AB7="","",VLOOKUP(AF7,'基本データ'!$A$106:$B$112,2))</f>
      </c>
      <c r="O7" s="71">
        <f>IF(AB7="","",AB7&amp;REPT("　",M7)&amp;AC7&amp;N7)</f>
      </c>
      <c r="P7" s="71" t="str">
        <f>WIDECHAR(TRIM(AD7))&amp;"　"&amp;WIDECHAR(TRIM(AE7))</f>
        <v>　</v>
      </c>
      <c r="Q7" s="71">
        <f>IF(AB7="","",IF(AG7="",NA(),AG7))</f>
      </c>
      <c r="R7" s="72">
        <f>IF(AH7=0,"",AH7)</f>
      </c>
      <c r="S7" s="73">
        <f>IF(ISERROR(K7),1,"")</f>
      </c>
      <c r="T7" s="73">
        <f aca="true" t="shared" si="0" ref="T7:AA7">IF(ISERROR(L7),1,"")</f>
      </c>
      <c r="U7" s="73">
        <f t="shared" si="0"/>
      </c>
      <c r="V7" s="73">
        <f t="shared" si="0"/>
      </c>
      <c r="W7" s="73">
        <f t="shared" si="0"/>
      </c>
      <c r="X7" s="73">
        <f t="shared" si="0"/>
      </c>
      <c r="Y7" s="73">
        <f t="shared" si="0"/>
      </c>
      <c r="Z7" s="73">
        <f t="shared" si="0"/>
      </c>
      <c r="AA7" s="73">
        <f t="shared" si="0"/>
      </c>
      <c r="AB7" s="93">
        <f>TRIM(INDEX($A:$I,ROW(),COLUMN()-26))</f>
      </c>
      <c r="AC7" s="93">
        <f aca="true" t="shared" si="1" ref="AC7:AG22">TRIM(INDEX($A:$I,ROW(),COLUMN()-26))</f>
      </c>
      <c r="AD7" s="93">
        <f t="shared" si="1"/>
      </c>
      <c r="AE7" s="93">
        <f t="shared" si="1"/>
      </c>
      <c r="AF7" s="93">
        <f>INDEX($A:$I,ROW(),COLUMN()-26)</f>
        <v>0</v>
      </c>
      <c r="AG7" s="93">
        <f t="shared" si="1"/>
      </c>
      <c r="AH7" s="93">
        <f>INDEX($A:$I,ROW(),COLUMN()-26)</f>
        <v>0</v>
      </c>
    </row>
    <row r="8" spans="1:34" ht="17.25" customHeight="1">
      <c r="A8" s="77">
        <v>2</v>
      </c>
      <c r="B8" s="35"/>
      <c r="C8" s="37"/>
      <c r="D8" s="35"/>
      <c r="E8" s="37"/>
      <c r="F8" s="5"/>
      <c r="G8" s="6"/>
      <c r="H8" s="45"/>
      <c r="I8" s="7"/>
      <c r="J8" s="58"/>
      <c r="K8" s="71"/>
      <c r="L8" s="71"/>
      <c r="M8" s="71">
        <f aca="true" t="shared" si="2" ref="M8:M66">IF(AB8="","",IF(LEN(AB8)+LEN(AC8)&gt;6,0,6-LEN(AB8)-LEN(AC8)))</f>
      </c>
      <c r="N8" s="71">
        <f>IF(AB8="","",VLOOKUP(AF8,'基本データ'!$A$106:$B$112,2))</f>
      </c>
      <c r="O8" s="71">
        <f aca="true" t="shared" si="3" ref="O8:O66">IF(AB8="","",AB8&amp;REPT("　",M8)&amp;AC8&amp;N8)</f>
      </c>
      <c r="P8" s="71" t="str">
        <f aca="true" t="shared" si="4" ref="P8:P66">WIDECHAR(TRIM(AD8))&amp;"　"&amp;WIDECHAR(TRIM(AE8))</f>
        <v>　</v>
      </c>
      <c r="Q8" s="71">
        <f aca="true" t="shared" si="5" ref="Q8:Q66">IF(AB8="","",IF(AG8="",NA(),AG8))</f>
      </c>
      <c r="R8" s="72">
        <f aca="true" t="shared" si="6" ref="R8:R66">IF(AH8=0,"",AH8)</f>
      </c>
      <c r="S8" s="73">
        <f aca="true" t="shared" si="7" ref="S8:S66">IF(ISERROR(K8),1,"")</f>
      </c>
      <c r="T8" s="73">
        <f aca="true" t="shared" si="8" ref="T8:T66">IF(ISERROR(L8),1,"")</f>
      </c>
      <c r="U8" s="73">
        <f aca="true" t="shared" si="9" ref="U8:U66">IF(ISERROR(M8),1,"")</f>
      </c>
      <c r="V8" s="73">
        <f aca="true" t="shared" si="10" ref="V8:V66">IF(ISERROR(N8),1,"")</f>
      </c>
      <c r="W8" s="73">
        <f aca="true" t="shared" si="11" ref="W8:W66">IF(ISERROR(O8),1,"")</f>
      </c>
      <c r="X8" s="73">
        <f aca="true" t="shared" si="12" ref="X8:X66">IF(ISERROR(P8),1,"")</f>
      </c>
      <c r="Y8" s="73">
        <f aca="true" t="shared" si="13" ref="Y8:Y66">IF(ISERROR(Q8),1,"")</f>
      </c>
      <c r="Z8" s="73">
        <f aca="true" t="shared" si="14" ref="Z8:Z66">IF(ISERROR(R8),1,"")</f>
      </c>
      <c r="AA8" s="73">
        <f aca="true" t="shared" si="15" ref="AA8:AA66">IF(ISERROR(S8),1,"")</f>
      </c>
      <c r="AB8" s="93">
        <f aca="true" t="shared" si="16" ref="AB8:AG39">TRIM(INDEX($A:$I,ROW(),COLUMN()-26))</f>
      </c>
      <c r="AC8" s="93">
        <f t="shared" si="1"/>
      </c>
      <c r="AD8" s="93">
        <f t="shared" si="1"/>
      </c>
      <c r="AE8" s="93">
        <f t="shared" si="1"/>
      </c>
      <c r="AF8" s="93">
        <f aca="true" t="shared" si="17" ref="AF8:AF66">INDEX($A:$I,ROW(),COLUMN()-26)</f>
        <v>0</v>
      </c>
      <c r="AG8" s="93">
        <f t="shared" si="1"/>
      </c>
      <c r="AH8" s="93">
        <f aca="true" t="shared" si="18" ref="AH8:AH66">INDEX($A:$I,ROW(),COLUMN()-26)</f>
        <v>0</v>
      </c>
    </row>
    <row r="9" spans="1:34" ht="17.25" customHeight="1">
      <c r="A9" s="77">
        <v>3</v>
      </c>
      <c r="B9" s="35"/>
      <c r="C9" s="37"/>
      <c r="D9" s="35"/>
      <c r="E9" s="37"/>
      <c r="F9" s="5"/>
      <c r="G9" s="6"/>
      <c r="H9" s="45"/>
      <c r="I9" s="7"/>
      <c r="J9" s="58"/>
      <c r="K9" s="71"/>
      <c r="L9" s="71"/>
      <c r="M9" s="71">
        <f t="shared" si="2"/>
      </c>
      <c r="N9" s="71">
        <f>IF(AB9="","",VLOOKUP(AF9,'基本データ'!$A$106:$B$112,2))</f>
      </c>
      <c r="O9" s="71">
        <f t="shared" si="3"/>
      </c>
      <c r="P9" s="71" t="str">
        <f t="shared" si="4"/>
        <v>　</v>
      </c>
      <c r="Q9" s="71">
        <f t="shared" si="5"/>
      </c>
      <c r="R9" s="72">
        <f t="shared" si="6"/>
      </c>
      <c r="S9" s="73">
        <f t="shared" si="7"/>
      </c>
      <c r="T9" s="73">
        <f t="shared" si="8"/>
      </c>
      <c r="U9" s="73">
        <f t="shared" si="9"/>
      </c>
      <c r="V9" s="73">
        <f t="shared" si="10"/>
      </c>
      <c r="W9" s="73">
        <f t="shared" si="11"/>
      </c>
      <c r="X9" s="73">
        <f t="shared" si="12"/>
      </c>
      <c r="Y9" s="73">
        <f t="shared" si="13"/>
      </c>
      <c r="Z9" s="73">
        <f t="shared" si="14"/>
      </c>
      <c r="AA9" s="73">
        <f t="shared" si="15"/>
      </c>
      <c r="AB9" s="93">
        <f t="shared" si="16"/>
      </c>
      <c r="AC9" s="93">
        <f t="shared" si="1"/>
      </c>
      <c r="AD9" s="93">
        <f t="shared" si="1"/>
      </c>
      <c r="AE9" s="93">
        <f t="shared" si="1"/>
      </c>
      <c r="AF9" s="93">
        <f t="shared" si="17"/>
        <v>0</v>
      </c>
      <c r="AG9" s="93">
        <f t="shared" si="1"/>
      </c>
      <c r="AH9" s="93">
        <f t="shared" si="18"/>
        <v>0</v>
      </c>
    </row>
    <row r="10" spans="1:34" ht="17.25" customHeight="1">
      <c r="A10" s="77">
        <v>4</v>
      </c>
      <c r="B10" s="35"/>
      <c r="C10" s="37"/>
      <c r="D10" s="35"/>
      <c r="E10" s="37"/>
      <c r="F10" s="5"/>
      <c r="G10" s="6"/>
      <c r="H10" s="45"/>
      <c r="I10" s="7"/>
      <c r="J10" s="58"/>
      <c r="K10" s="71"/>
      <c r="L10" s="71"/>
      <c r="M10" s="71">
        <f t="shared" si="2"/>
      </c>
      <c r="N10" s="71">
        <f>IF(AB10="","",VLOOKUP(AF10,'基本データ'!$A$106:$B$112,2))</f>
      </c>
      <c r="O10" s="71">
        <f t="shared" si="3"/>
      </c>
      <c r="P10" s="71" t="str">
        <f t="shared" si="4"/>
        <v>　</v>
      </c>
      <c r="Q10" s="71">
        <f t="shared" si="5"/>
      </c>
      <c r="R10" s="72">
        <f t="shared" si="6"/>
      </c>
      <c r="S10" s="73">
        <f t="shared" si="7"/>
      </c>
      <c r="T10" s="73">
        <f t="shared" si="8"/>
      </c>
      <c r="U10" s="73">
        <f t="shared" si="9"/>
      </c>
      <c r="V10" s="73">
        <f t="shared" si="10"/>
      </c>
      <c r="W10" s="73">
        <f t="shared" si="11"/>
      </c>
      <c r="X10" s="73">
        <f t="shared" si="12"/>
      </c>
      <c r="Y10" s="73">
        <f t="shared" si="13"/>
      </c>
      <c r="Z10" s="73">
        <f t="shared" si="14"/>
      </c>
      <c r="AA10" s="73">
        <f t="shared" si="15"/>
      </c>
      <c r="AB10" s="93">
        <f t="shared" si="16"/>
      </c>
      <c r="AC10" s="93">
        <f t="shared" si="1"/>
      </c>
      <c r="AD10" s="93">
        <f t="shared" si="1"/>
      </c>
      <c r="AE10" s="93">
        <f t="shared" si="1"/>
      </c>
      <c r="AF10" s="93">
        <f t="shared" si="17"/>
        <v>0</v>
      </c>
      <c r="AG10" s="93">
        <f t="shared" si="1"/>
      </c>
      <c r="AH10" s="93">
        <f t="shared" si="18"/>
        <v>0</v>
      </c>
    </row>
    <row r="11" spans="1:34" ht="17.25" customHeight="1">
      <c r="A11" s="77">
        <v>5</v>
      </c>
      <c r="B11" s="35"/>
      <c r="C11" s="37"/>
      <c r="D11" s="35"/>
      <c r="E11" s="37"/>
      <c r="F11" s="5"/>
      <c r="G11" s="6"/>
      <c r="H11" s="45"/>
      <c r="I11" s="7"/>
      <c r="J11" s="58"/>
      <c r="K11" s="71"/>
      <c r="L11" s="71"/>
      <c r="M11" s="71">
        <f t="shared" si="2"/>
      </c>
      <c r="N11" s="71">
        <f>IF(AB11="","",VLOOKUP(AF11,'基本データ'!$A$106:$B$112,2))</f>
      </c>
      <c r="O11" s="71">
        <f t="shared" si="3"/>
      </c>
      <c r="P11" s="71" t="str">
        <f t="shared" si="4"/>
        <v>　</v>
      </c>
      <c r="Q11" s="71">
        <f t="shared" si="5"/>
      </c>
      <c r="R11" s="72">
        <f t="shared" si="6"/>
      </c>
      <c r="S11" s="73">
        <f t="shared" si="7"/>
      </c>
      <c r="T11" s="73">
        <f t="shared" si="8"/>
      </c>
      <c r="U11" s="73">
        <f t="shared" si="9"/>
      </c>
      <c r="V11" s="73">
        <f t="shared" si="10"/>
      </c>
      <c r="W11" s="73">
        <f t="shared" si="11"/>
      </c>
      <c r="X11" s="73">
        <f t="shared" si="12"/>
      </c>
      <c r="Y11" s="73">
        <f t="shared" si="13"/>
      </c>
      <c r="Z11" s="73">
        <f t="shared" si="14"/>
      </c>
      <c r="AA11" s="73">
        <f t="shared" si="15"/>
      </c>
      <c r="AB11" s="93">
        <f t="shared" si="16"/>
      </c>
      <c r="AC11" s="93">
        <f t="shared" si="1"/>
      </c>
      <c r="AD11" s="93">
        <f t="shared" si="1"/>
      </c>
      <c r="AE11" s="93">
        <f t="shared" si="1"/>
      </c>
      <c r="AF11" s="93">
        <f t="shared" si="17"/>
        <v>0</v>
      </c>
      <c r="AG11" s="93">
        <f t="shared" si="1"/>
      </c>
      <c r="AH11" s="93">
        <f t="shared" si="18"/>
        <v>0</v>
      </c>
    </row>
    <row r="12" spans="1:34" ht="17.25" customHeight="1">
      <c r="A12" s="77">
        <v>6</v>
      </c>
      <c r="B12" s="35"/>
      <c r="C12" s="37"/>
      <c r="D12" s="35"/>
      <c r="E12" s="37"/>
      <c r="F12" s="5"/>
      <c r="G12" s="6"/>
      <c r="H12" s="45"/>
      <c r="I12" s="7"/>
      <c r="J12" s="58"/>
      <c r="K12" s="71"/>
      <c r="L12" s="71"/>
      <c r="M12" s="71">
        <f t="shared" si="2"/>
      </c>
      <c r="N12" s="71">
        <f>IF(AB12="","",VLOOKUP(AF12,'基本データ'!$A$106:$B$112,2))</f>
      </c>
      <c r="O12" s="71">
        <f t="shared" si="3"/>
      </c>
      <c r="P12" s="71" t="str">
        <f t="shared" si="4"/>
        <v>　</v>
      </c>
      <c r="Q12" s="71">
        <f t="shared" si="5"/>
      </c>
      <c r="R12" s="72">
        <f t="shared" si="6"/>
      </c>
      <c r="S12" s="73">
        <f t="shared" si="7"/>
      </c>
      <c r="T12" s="73">
        <f t="shared" si="8"/>
      </c>
      <c r="U12" s="73">
        <f t="shared" si="9"/>
      </c>
      <c r="V12" s="73">
        <f t="shared" si="10"/>
      </c>
      <c r="W12" s="73">
        <f t="shared" si="11"/>
      </c>
      <c r="X12" s="73">
        <f t="shared" si="12"/>
      </c>
      <c r="Y12" s="73">
        <f t="shared" si="13"/>
      </c>
      <c r="Z12" s="73">
        <f t="shared" si="14"/>
      </c>
      <c r="AA12" s="73">
        <f t="shared" si="15"/>
      </c>
      <c r="AB12" s="93">
        <f t="shared" si="16"/>
      </c>
      <c r="AC12" s="93">
        <f t="shared" si="1"/>
      </c>
      <c r="AD12" s="93">
        <f t="shared" si="1"/>
      </c>
      <c r="AE12" s="93">
        <f t="shared" si="1"/>
      </c>
      <c r="AF12" s="93">
        <f t="shared" si="17"/>
        <v>0</v>
      </c>
      <c r="AG12" s="93">
        <f t="shared" si="1"/>
      </c>
      <c r="AH12" s="93">
        <f t="shared" si="18"/>
        <v>0</v>
      </c>
    </row>
    <row r="13" spans="1:34" ht="17.25" customHeight="1">
      <c r="A13" s="95">
        <v>7</v>
      </c>
      <c r="B13" s="96"/>
      <c r="C13" s="97"/>
      <c r="D13" s="96"/>
      <c r="E13" s="97"/>
      <c r="F13" s="98"/>
      <c r="G13" s="79"/>
      <c r="H13" s="45"/>
      <c r="I13" s="99"/>
      <c r="J13" s="58"/>
      <c r="K13" s="71"/>
      <c r="L13" s="71"/>
      <c r="M13" s="71">
        <f t="shared" si="2"/>
      </c>
      <c r="N13" s="71">
        <f>IF(AB13="","",VLOOKUP(AF13,'基本データ'!$A$106:$B$112,2))</f>
      </c>
      <c r="O13" s="71">
        <f t="shared" si="3"/>
      </c>
      <c r="P13" s="71" t="str">
        <f t="shared" si="4"/>
        <v>　</v>
      </c>
      <c r="Q13" s="71">
        <f t="shared" si="5"/>
      </c>
      <c r="R13" s="72">
        <f t="shared" si="6"/>
      </c>
      <c r="S13" s="73">
        <f t="shared" si="7"/>
      </c>
      <c r="T13" s="73">
        <f t="shared" si="8"/>
      </c>
      <c r="U13" s="73">
        <f t="shared" si="9"/>
      </c>
      <c r="V13" s="73">
        <f t="shared" si="10"/>
      </c>
      <c r="W13" s="73">
        <f t="shared" si="11"/>
      </c>
      <c r="X13" s="73">
        <f t="shared" si="12"/>
      </c>
      <c r="Y13" s="73">
        <f t="shared" si="13"/>
      </c>
      <c r="Z13" s="73">
        <f t="shared" si="14"/>
      </c>
      <c r="AA13" s="73">
        <f t="shared" si="15"/>
      </c>
      <c r="AB13" s="93">
        <f t="shared" si="16"/>
      </c>
      <c r="AC13" s="93">
        <f t="shared" si="1"/>
      </c>
      <c r="AD13" s="93">
        <f t="shared" si="1"/>
      </c>
      <c r="AE13" s="93">
        <f t="shared" si="1"/>
      </c>
      <c r="AF13" s="93">
        <f t="shared" si="17"/>
        <v>0</v>
      </c>
      <c r="AG13" s="93">
        <f t="shared" si="1"/>
      </c>
      <c r="AH13" s="93">
        <f t="shared" si="18"/>
        <v>0</v>
      </c>
    </row>
    <row r="14" spans="1:34" ht="17.25" customHeight="1">
      <c r="A14" s="95">
        <v>8</v>
      </c>
      <c r="B14" s="96"/>
      <c r="C14" s="97"/>
      <c r="D14" s="96"/>
      <c r="E14" s="97"/>
      <c r="F14" s="98"/>
      <c r="G14" s="79"/>
      <c r="H14" s="45"/>
      <c r="I14" s="99"/>
      <c r="J14" s="58"/>
      <c r="K14" s="71"/>
      <c r="L14" s="71"/>
      <c r="M14" s="71">
        <f t="shared" si="2"/>
      </c>
      <c r="N14" s="71">
        <f>IF(AB14="","",VLOOKUP(AF14,'基本データ'!$A$106:$B$112,2))</f>
      </c>
      <c r="O14" s="71">
        <f t="shared" si="3"/>
      </c>
      <c r="P14" s="71" t="str">
        <f t="shared" si="4"/>
        <v>　</v>
      </c>
      <c r="Q14" s="71">
        <f t="shared" si="5"/>
      </c>
      <c r="R14" s="72">
        <f t="shared" si="6"/>
      </c>
      <c r="S14" s="73">
        <f t="shared" si="7"/>
      </c>
      <c r="T14" s="73">
        <f t="shared" si="8"/>
      </c>
      <c r="U14" s="73">
        <f t="shared" si="9"/>
      </c>
      <c r="V14" s="73">
        <f t="shared" si="10"/>
      </c>
      <c r="W14" s="73">
        <f t="shared" si="11"/>
      </c>
      <c r="X14" s="73">
        <f t="shared" si="12"/>
      </c>
      <c r="Y14" s="73">
        <f t="shared" si="13"/>
      </c>
      <c r="Z14" s="73">
        <f t="shared" si="14"/>
      </c>
      <c r="AA14" s="73">
        <f t="shared" si="15"/>
      </c>
      <c r="AB14" s="93">
        <f t="shared" si="16"/>
      </c>
      <c r="AC14" s="93">
        <f t="shared" si="1"/>
      </c>
      <c r="AD14" s="93">
        <f t="shared" si="1"/>
      </c>
      <c r="AE14" s="93">
        <f t="shared" si="1"/>
      </c>
      <c r="AF14" s="93">
        <f t="shared" si="17"/>
        <v>0</v>
      </c>
      <c r="AG14" s="93">
        <f t="shared" si="1"/>
      </c>
      <c r="AH14" s="93">
        <f t="shared" si="18"/>
        <v>0</v>
      </c>
    </row>
    <row r="15" spans="1:34" ht="17.25" customHeight="1">
      <c r="A15" s="95">
        <v>9</v>
      </c>
      <c r="B15" s="96"/>
      <c r="C15" s="97"/>
      <c r="D15" s="96"/>
      <c r="E15" s="97"/>
      <c r="F15" s="98"/>
      <c r="G15" s="79"/>
      <c r="H15" s="45"/>
      <c r="I15" s="99"/>
      <c r="J15" s="58"/>
      <c r="K15" s="71"/>
      <c r="L15" s="71"/>
      <c r="M15" s="71">
        <f t="shared" si="2"/>
      </c>
      <c r="N15" s="71">
        <f>IF(AB15="","",VLOOKUP(AF15,'基本データ'!$A$106:$B$112,2))</f>
      </c>
      <c r="O15" s="71">
        <f t="shared" si="3"/>
      </c>
      <c r="P15" s="71" t="str">
        <f t="shared" si="4"/>
        <v>　</v>
      </c>
      <c r="Q15" s="71">
        <f t="shared" si="5"/>
      </c>
      <c r="R15" s="72">
        <f t="shared" si="6"/>
      </c>
      <c r="S15" s="73">
        <f t="shared" si="7"/>
      </c>
      <c r="T15" s="73">
        <f t="shared" si="8"/>
      </c>
      <c r="U15" s="73">
        <f t="shared" si="9"/>
      </c>
      <c r="V15" s="73">
        <f t="shared" si="10"/>
      </c>
      <c r="W15" s="73">
        <f t="shared" si="11"/>
      </c>
      <c r="X15" s="73">
        <f t="shared" si="12"/>
      </c>
      <c r="Y15" s="73">
        <f t="shared" si="13"/>
      </c>
      <c r="Z15" s="73">
        <f t="shared" si="14"/>
      </c>
      <c r="AA15" s="73">
        <f t="shared" si="15"/>
      </c>
      <c r="AB15" s="93">
        <f t="shared" si="16"/>
      </c>
      <c r="AC15" s="93">
        <f t="shared" si="1"/>
      </c>
      <c r="AD15" s="93">
        <f t="shared" si="1"/>
      </c>
      <c r="AE15" s="93">
        <f t="shared" si="1"/>
      </c>
      <c r="AF15" s="93">
        <f t="shared" si="17"/>
        <v>0</v>
      </c>
      <c r="AG15" s="93">
        <f t="shared" si="1"/>
      </c>
      <c r="AH15" s="93">
        <f t="shared" si="18"/>
        <v>0</v>
      </c>
    </row>
    <row r="16" spans="1:34" ht="17.25" customHeight="1">
      <c r="A16" s="95">
        <v>10</v>
      </c>
      <c r="B16" s="96"/>
      <c r="C16" s="97"/>
      <c r="D16" s="96"/>
      <c r="E16" s="97"/>
      <c r="F16" s="98"/>
      <c r="G16" s="79"/>
      <c r="H16" s="45"/>
      <c r="I16" s="99"/>
      <c r="J16" s="58"/>
      <c r="K16" s="71"/>
      <c r="L16" s="71"/>
      <c r="M16" s="71">
        <f t="shared" si="2"/>
      </c>
      <c r="N16" s="71">
        <f>IF(AB16="","",VLOOKUP(AF16,'基本データ'!$A$106:$B$112,2))</f>
      </c>
      <c r="O16" s="71">
        <f t="shared" si="3"/>
      </c>
      <c r="P16" s="71" t="str">
        <f t="shared" si="4"/>
        <v>　</v>
      </c>
      <c r="Q16" s="71">
        <f t="shared" si="5"/>
      </c>
      <c r="R16" s="72">
        <f t="shared" si="6"/>
      </c>
      <c r="S16" s="73">
        <f t="shared" si="7"/>
      </c>
      <c r="T16" s="73">
        <f t="shared" si="8"/>
      </c>
      <c r="U16" s="73">
        <f t="shared" si="9"/>
      </c>
      <c r="V16" s="73">
        <f t="shared" si="10"/>
      </c>
      <c r="W16" s="73">
        <f t="shared" si="11"/>
      </c>
      <c r="X16" s="73">
        <f t="shared" si="12"/>
      </c>
      <c r="Y16" s="73">
        <f t="shared" si="13"/>
      </c>
      <c r="Z16" s="73">
        <f t="shared" si="14"/>
      </c>
      <c r="AA16" s="73">
        <f t="shared" si="15"/>
      </c>
      <c r="AB16" s="93">
        <f t="shared" si="16"/>
      </c>
      <c r="AC16" s="93">
        <f t="shared" si="1"/>
      </c>
      <c r="AD16" s="93">
        <f t="shared" si="1"/>
      </c>
      <c r="AE16" s="93">
        <f t="shared" si="1"/>
      </c>
      <c r="AF16" s="93">
        <f t="shared" si="17"/>
        <v>0</v>
      </c>
      <c r="AG16" s="93">
        <f t="shared" si="1"/>
      </c>
      <c r="AH16" s="93">
        <f t="shared" si="18"/>
        <v>0</v>
      </c>
    </row>
    <row r="17" spans="1:34" ht="17.25" customHeight="1">
      <c r="A17" s="95">
        <v>11</v>
      </c>
      <c r="B17" s="96"/>
      <c r="C17" s="97"/>
      <c r="D17" s="96"/>
      <c r="E17" s="97"/>
      <c r="F17" s="98"/>
      <c r="G17" s="79"/>
      <c r="H17" s="45"/>
      <c r="I17" s="99"/>
      <c r="J17" s="58"/>
      <c r="K17" s="71"/>
      <c r="L17" s="71"/>
      <c r="M17" s="71">
        <f t="shared" si="2"/>
      </c>
      <c r="N17" s="71">
        <f>IF(AB17="","",VLOOKUP(AF17,'基本データ'!$A$106:$B$112,2))</f>
      </c>
      <c r="O17" s="71">
        <f t="shared" si="3"/>
      </c>
      <c r="P17" s="71" t="str">
        <f t="shared" si="4"/>
        <v>　</v>
      </c>
      <c r="Q17" s="71">
        <f t="shared" si="5"/>
      </c>
      <c r="R17" s="72">
        <f t="shared" si="6"/>
      </c>
      <c r="S17" s="73">
        <f t="shared" si="7"/>
      </c>
      <c r="T17" s="73">
        <f t="shared" si="8"/>
      </c>
      <c r="U17" s="73">
        <f t="shared" si="9"/>
      </c>
      <c r="V17" s="73">
        <f t="shared" si="10"/>
      </c>
      <c r="W17" s="73">
        <f t="shared" si="11"/>
      </c>
      <c r="X17" s="73">
        <f t="shared" si="12"/>
      </c>
      <c r="Y17" s="73">
        <f t="shared" si="13"/>
      </c>
      <c r="Z17" s="73">
        <f t="shared" si="14"/>
      </c>
      <c r="AA17" s="73">
        <f t="shared" si="15"/>
      </c>
      <c r="AB17" s="93">
        <f t="shared" si="16"/>
      </c>
      <c r="AC17" s="93">
        <f t="shared" si="1"/>
      </c>
      <c r="AD17" s="93">
        <f t="shared" si="1"/>
      </c>
      <c r="AE17" s="93">
        <f t="shared" si="1"/>
      </c>
      <c r="AF17" s="93">
        <f t="shared" si="17"/>
        <v>0</v>
      </c>
      <c r="AG17" s="93">
        <f t="shared" si="1"/>
      </c>
      <c r="AH17" s="93">
        <f t="shared" si="18"/>
        <v>0</v>
      </c>
    </row>
    <row r="18" spans="1:34" ht="17.25" customHeight="1">
      <c r="A18" s="95">
        <v>12</v>
      </c>
      <c r="B18" s="96"/>
      <c r="C18" s="97"/>
      <c r="D18" s="96"/>
      <c r="E18" s="97"/>
      <c r="F18" s="98"/>
      <c r="G18" s="79"/>
      <c r="H18" s="45"/>
      <c r="I18" s="99"/>
      <c r="J18" s="58"/>
      <c r="K18" s="71"/>
      <c r="L18" s="71"/>
      <c r="M18" s="71">
        <f t="shared" si="2"/>
      </c>
      <c r="N18" s="71">
        <f>IF(AB18="","",VLOOKUP(AF18,'基本データ'!$A$106:$B$112,2))</f>
      </c>
      <c r="O18" s="71">
        <f t="shared" si="3"/>
      </c>
      <c r="P18" s="71" t="str">
        <f t="shared" si="4"/>
        <v>　</v>
      </c>
      <c r="Q18" s="71">
        <f t="shared" si="5"/>
      </c>
      <c r="R18" s="72">
        <f t="shared" si="6"/>
      </c>
      <c r="S18" s="73">
        <f t="shared" si="7"/>
      </c>
      <c r="T18" s="73">
        <f t="shared" si="8"/>
      </c>
      <c r="U18" s="73">
        <f t="shared" si="9"/>
      </c>
      <c r="V18" s="73">
        <f t="shared" si="10"/>
      </c>
      <c r="W18" s="73">
        <f t="shared" si="11"/>
      </c>
      <c r="X18" s="73">
        <f t="shared" si="12"/>
      </c>
      <c r="Y18" s="73">
        <f t="shared" si="13"/>
      </c>
      <c r="Z18" s="73">
        <f t="shared" si="14"/>
      </c>
      <c r="AA18" s="73">
        <f t="shared" si="15"/>
      </c>
      <c r="AB18" s="93">
        <f t="shared" si="16"/>
      </c>
      <c r="AC18" s="93">
        <f t="shared" si="1"/>
      </c>
      <c r="AD18" s="93">
        <f t="shared" si="1"/>
      </c>
      <c r="AE18" s="93">
        <f t="shared" si="1"/>
      </c>
      <c r="AF18" s="93">
        <f t="shared" si="17"/>
        <v>0</v>
      </c>
      <c r="AG18" s="93">
        <f t="shared" si="1"/>
      </c>
      <c r="AH18" s="93">
        <f t="shared" si="18"/>
        <v>0</v>
      </c>
    </row>
    <row r="19" spans="1:34" ht="17.25" customHeight="1">
      <c r="A19" s="95">
        <v>13</v>
      </c>
      <c r="B19" s="96"/>
      <c r="C19" s="97"/>
      <c r="D19" s="96"/>
      <c r="E19" s="97"/>
      <c r="F19" s="98"/>
      <c r="G19" s="79"/>
      <c r="H19" s="45"/>
      <c r="I19" s="99"/>
      <c r="J19" s="58"/>
      <c r="K19" s="71"/>
      <c r="L19" s="71"/>
      <c r="M19" s="71">
        <f t="shared" si="2"/>
      </c>
      <c r="N19" s="71">
        <f>IF(AB19="","",VLOOKUP(AF19,'基本データ'!$A$106:$B$112,2))</f>
      </c>
      <c r="O19" s="71">
        <f t="shared" si="3"/>
      </c>
      <c r="P19" s="71" t="str">
        <f t="shared" si="4"/>
        <v>　</v>
      </c>
      <c r="Q19" s="71">
        <f t="shared" si="5"/>
      </c>
      <c r="R19" s="72">
        <f t="shared" si="6"/>
      </c>
      <c r="S19" s="73">
        <f t="shared" si="7"/>
      </c>
      <c r="T19" s="73">
        <f t="shared" si="8"/>
      </c>
      <c r="U19" s="73">
        <f t="shared" si="9"/>
      </c>
      <c r="V19" s="73">
        <f t="shared" si="10"/>
      </c>
      <c r="W19" s="73">
        <f t="shared" si="11"/>
      </c>
      <c r="X19" s="73">
        <f t="shared" si="12"/>
      </c>
      <c r="Y19" s="73">
        <f t="shared" si="13"/>
      </c>
      <c r="Z19" s="73">
        <f t="shared" si="14"/>
      </c>
      <c r="AA19" s="73">
        <f t="shared" si="15"/>
      </c>
      <c r="AB19" s="93">
        <f t="shared" si="16"/>
      </c>
      <c r="AC19" s="93">
        <f t="shared" si="1"/>
      </c>
      <c r="AD19" s="93">
        <f t="shared" si="1"/>
      </c>
      <c r="AE19" s="93">
        <f t="shared" si="1"/>
      </c>
      <c r="AF19" s="93">
        <f t="shared" si="17"/>
        <v>0</v>
      </c>
      <c r="AG19" s="93">
        <f t="shared" si="1"/>
      </c>
      <c r="AH19" s="93">
        <f t="shared" si="18"/>
        <v>0</v>
      </c>
    </row>
    <row r="20" spans="1:34" ht="17.25" customHeight="1">
      <c r="A20" s="95">
        <v>14</v>
      </c>
      <c r="B20" s="96"/>
      <c r="C20" s="97"/>
      <c r="D20" s="96"/>
      <c r="E20" s="97"/>
      <c r="F20" s="98"/>
      <c r="G20" s="79"/>
      <c r="H20" s="45"/>
      <c r="I20" s="99"/>
      <c r="J20" s="58"/>
      <c r="K20" s="71"/>
      <c r="L20" s="71"/>
      <c r="M20" s="71">
        <f t="shared" si="2"/>
      </c>
      <c r="N20" s="71">
        <f>IF(AB20="","",VLOOKUP(AF20,'基本データ'!$A$106:$B$112,2))</f>
      </c>
      <c r="O20" s="71">
        <f t="shared" si="3"/>
      </c>
      <c r="P20" s="71" t="str">
        <f t="shared" si="4"/>
        <v>　</v>
      </c>
      <c r="Q20" s="71">
        <f t="shared" si="5"/>
      </c>
      <c r="R20" s="72">
        <f t="shared" si="6"/>
      </c>
      <c r="S20" s="73">
        <f t="shared" si="7"/>
      </c>
      <c r="T20" s="73">
        <f t="shared" si="8"/>
      </c>
      <c r="U20" s="73">
        <f t="shared" si="9"/>
      </c>
      <c r="V20" s="73">
        <f t="shared" si="10"/>
      </c>
      <c r="W20" s="73">
        <f t="shared" si="11"/>
      </c>
      <c r="X20" s="73">
        <f t="shared" si="12"/>
      </c>
      <c r="Y20" s="73">
        <f t="shared" si="13"/>
      </c>
      <c r="Z20" s="73">
        <f t="shared" si="14"/>
      </c>
      <c r="AA20" s="73">
        <f t="shared" si="15"/>
      </c>
      <c r="AB20" s="93">
        <f t="shared" si="16"/>
      </c>
      <c r="AC20" s="93">
        <f t="shared" si="1"/>
      </c>
      <c r="AD20" s="93">
        <f t="shared" si="1"/>
      </c>
      <c r="AE20" s="93">
        <f t="shared" si="1"/>
      </c>
      <c r="AF20" s="93">
        <f t="shared" si="17"/>
        <v>0</v>
      </c>
      <c r="AG20" s="93">
        <f t="shared" si="1"/>
      </c>
      <c r="AH20" s="93">
        <f t="shared" si="18"/>
        <v>0</v>
      </c>
    </row>
    <row r="21" spans="1:34" ht="17.25" customHeight="1">
      <c r="A21" s="95">
        <v>15</v>
      </c>
      <c r="B21" s="96"/>
      <c r="C21" s="97"/>
      <c r="D21" s="96"/>
      <c r="E21" s="97"/>
      <c r="F21" s="98"/>
      <c r="G21" s="79"/>
      <c r="H21" s="45"/>
      <c r="I21" s="99"/>
      <c r="J21" s="58"/>
      <c r="K21" s="71"/>
      <c r="L21" s="71"/>
      <c r="M21" s="71">
        <f t="shared" si="2"/>
      </c>
      <c r="N21" s="71">
        <f>IF(AB21="","",VLOOKUP(AF21,'基本データ'!$A$106:$B$112,2))</f>
      </c>
      <c r="O21" s="71">
        <f t="shared" si="3"/>
      </c>
      <c r="P21" s="71" t="str">
        <f t="shared" si="4"/>
        <v>　</v>
      </c>
      <c r="Q21" s="71">
        <f t="shared" si="5"/>
      </c>
      <c r="R21" s="72">
        <f t="shared" si="6"/>
      </c>
      <c r="S21" s="73">
        <f t="shared" si="7"/>
      </c>
      <c r="T21" s="73">
        <f t="shared" si="8"/>
      </c>
      <c r="U21" s="73">
        <f t="shared" si="9"/>
      </c>
      <c r="V21" s="73">
        <f t="shared" si="10"/>
      </c>
      <c r="W21" s="73">
        <f t="shared" si="11"/>
      </c>
      <c r="X21" s="73">
        <f t="shared" si="12"/>
      </c>
      <c r="Y21" s="73">
        <f t="shared" si="13"/>
      </c>
      <c r="Z21" s="73">
        <f t="shared" si="14"/>
      </c>
      <c r="AA21" s="73">
        <f t="shared" si="15"/>
      </c>
      <c r="AB21" s="93">
        <f t="shared" si="16"/>
      </c>
      <c r="AC21" s="93">
        <f t="shared" si="1"/>
      </c>
      <c r="AD21" s="93">
        <f t="shared" si="1"/>
      </c>
      <c r="AE21" s="93">
        <f t="shared" si="1"/>
      </c>
      <c r="AF21" s="93">
        <f t="shared" si="17"/>
        <v>0</v>
      </c>
      <c r="AG21" s="93">
        <f t="shared" si="1"/>
      </c>
      <c r="AH21" s="93">
        <f t="shared" si="18"/>
        <v>0</v>
      </c>
    </row>
    <row r="22" spans="1:34" ht="17.25" customHeight="1">
      <c r="A22" s="95">
        <v>16</v>
      </c>
      <c r="B22" s="96"/>
      <c r="C22" s="97"/>
      <c r="D22" s="96"/>
      <c r="E22" s="97"/>
      <c r="F22" s="98"/>
      <c r="G22" s="79"/>
      <c r="H22" s="45"/>
      <c r="I22" s="99"/>
      <c r="J22" s="58"/>
      <c r="K22" s="71"/>
      <c r="L22" s="71"/>
      <c r="M22" s="71">
        <f t="shared" si="2"/>
      </c>
      <c r="N22" s="71">
        <f>IF(AB22="","",VLOOKUP(AF22,'基本データ'!$A$106:$B$112,2))</f>
      </c>
      <c r="O22" s="71">
        <f t="shared" si="3"/>
      </c>
      <c r="P22" s="71" t="str">
        <f t="shared" si="4"/>
        <v>　</v>
      </c>
      <c r="Q22" s="71">
        <f t="shared" si="5"/>
      </c>
      <c r="R22" s="72">
        <f t="shared" si="6"/>
      </c>
      <c r="S22" s="73">
        <f t="shared" si="7"/>
      </c>
      <c r="T22" s="73">
        <f t="shared" si="8"/>
      </c>
      <c r="U22" s="73">
        <f t="shared" si="9"/>
      </c>
      <c r="V22" s="73">
        <f t="shared" si="10"/>
      </c>
      <c r="W22" s="73">
        <f t="shared" si="11"/>
      </c>
      <c r="X22" s="73">
        <f t="shared" si="12"/>
      </c>
      <c r="Y22" s="73">
        <f t="shared" si="13"/>
      </c>
      <c r="Z22" s="73">
        <f t="shared" si="14"/>
      </c>
      <c r="AA22" s="73">
        <f t="shared" si="15"/>
      </c>
      <c r="AB22" s="93">
        <f t="shared" si="16"/>
      </c>
      <c r="AC22" s="93">
        <f t="shared" si="1"/>
      </c>
      <c r="AD22" s="93">
        <f t="shared" si="1"/>
      </c>
      <c r="AE22" s="93">
        <f t="shared" si="1"/>
      </c>
      <c r="AF22" s="93">
        <f t="shared" si="17"/>
        <v>0</v>
      </c>
      <c r="AG22" s="93">
        <f t="shared" si="1"/>
      </c>
      <c r="AH22" s="93">
        <f t="shared" si="18"/>
        <v>0</v>
      </c>
    </row>
    <row r="23" spans="1:34" ht="17.25" customHeight="1">
      <c r="A23" s="95">
        <v>17</v>
      </c>
      <c r="B23" s="96"/>
      <c r="C23" s="97"/>
      <c r="D23" s="96"/>
      <c r="E23" s="97"/>
      <c r="F23" s="98"/>
      <c r="G23" s="79"/>
      <c r="H23" s="45"/>
      <c r="I23" s="99"/>
      <c r="J23" s="58"/>
      <c r="K23" s="71"/>
      <c r="L23" s="71"/>
      <c r="M23" s="71">
        <f t="shared" si="2"/>
      </c>
      <c r="N23" s="71">
        <f>IF(AB23="","",VLOOKUP(AF23,'基本データ'!$A$106:$B$112,2))</f>
      </c>
      <c r="O23" s="71">
        <f t="shared" si="3"/>
      </c>
      <c r="P23" s="71" t="str">
        <f t="shared" si="4"/>
        <v>　</v>
      </c>
      <c r="Q23" s="71">
        <f t="shared" si="5"/>
      </c>
      <c r="R23" s="72">
        <f t="shared" si="6"/>
      </c>
      <c r="S23" s="73">
        <f t="shared" si="7"/>
      </c>
      <c r="T23" s="73">
        <f t="shared" si="8"/>
      </c>
      <c r="U23" s="73">
        <f t="shared" si="9"/>
      </c>
      <c r="V23" s="73">
        <f t="shared" si="10"/>
      </c>
      <c r="W23" s="73">
        <f t="shared" si="11"/>
      </c>
      <c r="X23" s="73">
        <f t="shared" si="12"/>
      </c>
      <c r="Y23" s="73">
        <f t="shared" si="13"/>
      </c>
      <c r="Z23" s="73">
        <f t="shared" si="14"/>
      </c>
      <c r="AA23" s="73">
        <f t="shared" si="15"/>
      </c>
      <c r="AB23" s="93">
        <f t="shared" si="16"/>
      </c>
      <c r="AC23" s="93">
        <f t="shared" si="16"/>
      </c>
      <c r="AD23" s="93">
        <f t="shared" si="16"/>
      </c>
      <c r="AE23" s="93">
        <f t="shared" si="16"/>
      </c>
      <c r="AF23" s="93">
        <f t="shared" si="17"/>
        <v>0</v>
      </c>
      <c r="AG23" s="93">
        <f t="shared" si="16"/>
      </c>
      <c r="AH23" s="93">
        <f t="shared" si="18"/>
        <v>0</v>
      </c>
    </row>
    <row r="24" spans="1:34" ht="17.25" customHeight="1">
      <c r="A24" s="95">
        <v>18</v>
      </c>
      <c r="B24" s="96"/>
      <c r="C24" s="97"/>
      <c r="D24" s="96"/>
      <c r="E24" s="97"/>
      <c r="F24" s="98"/>
      <c r="G24" s="79"/>
      <c r="H24" s="45"/>
      <c r="I24" s="99"/>
      <c r="J24" s="58"/>
      <c r="K24" s="71"/>
      <c r="L24" s="71"/>
      <c r="M24" s="71">
        <f t="shared" si="2"/>
      </c>
      <c r="N24" s="71">
        <f>IF(AB24="","",VLOOKUP(AF24,'基本データ'!$A$106:$B$112,2))</f>
      </c>
      <c r="O24" s="71">
        <f t="shared" si="3"/>
      </c>
      <c r="P24" s="71" t="str">
        <f t="shared" si="4"/>
        <v>　</v>
      </c>
      <c r="Q24" s="71">
        <f t="shared" si="5"/>
      </c>
      <c r="R24" s="72">
        <f t="shared" si="6"/>
      </c>
      <c r="S24" s="73">
        <f t="shared" si="7"/>
      </c>
      <c r="T24" s="73">
        <f t="shared" si="8"/>
      </c>
      <c r="U24" s="73">
        <f t="shared" si="9"/>
      </c>
      <c r="V24" s="73">
        <f t="shared" si="10"/>
      </c>
      <c r="W24" s="73">
        <f t="shared" si="11"/>
      </c>
      <c r="X24" s="73">
        <f t="shared" si="12"/>
      </c>
      <c r="Y24" s="73">
        <f t="shared" si="13"/>
      </c>
      <c r="Z24" s="73">
        <f t="shared" si="14"/>
      </c>
      <c r="AA24" s="73">
        <f t="shared" si="15"/>
      </c>
      <c r="AB24" s="93">
        <f t="shared" si="16"/>
      </c>
      <c r="AC24" s="93">
        <f t="shared" si="16"/>
      </c>
      <c r="AD24" s="93">
        <f t="shared" si="16"/>
      </c>
      <c r="AE24" s="93">
        <f t="shared" si="16"/>
      </c>
      <c r="AF24" s="93">
        <f t="shared" si="17"/>
        <v>0</v>
      </c>
      <c r="AG24" s="93">
        <f t="shared" si="16"/>
      </c>
      <c r="AH24" s="93">
        <f t="shared" si="18"/>
        <v>0</v>
      </c>
    </row>
    <row r="25" spans="1:34" ht="17.25" customHeight="1">
      <c r="A25" s="95">
        <v>19</v>
      </c>
      <c r="B25" s="96"/>
      <c r="C25" s="97"/>
      <c r="D25" s="96"/>
      <c r="E25" s="97"/>
      <c r="F25" s="98"/>
      <c r="G25" s="79"/>
      <c r="H25" s="45"/>
      <c r="I25" s="99"/>
      <c r="J25" s="58"/>
      <c r="K25" s="71"/>
      <c r="L25" s="71"/>
      <c r="M25" s="71">
        <f t="shared" si="2"/>
      </c>
      <c r="N25" s="71">
        <f>IF(AB25="","",VLOOKUP(AF25,'基本データ'!$A$106:$B$112,2))</f>
      </c>
      <c r="O25" s="71">
        <f t="shared" si="3"/>
      </c>
      <c r="P25" s="71" t="str">
        <f t="shared" si="4"/>
        <v>　</v>
      </c>
      <c r="Q25" s="71">
        <f t="shared" si="5"/>
      </c>
      <c r="R25" s="72">
        <f t="shared" si="6"/>
      </c>
      <c r="S25" s="73">
        <f t="shared" si="7"/>
      </c>
      <c r="T25" s="73">
        <f t="shared" si="8"/>
      </c>
      <c r="U25" s="73">
        <f t="shared" si="9"/>
      </c>
      <c r="V25" s="73">
        <f t="shared" si="10"/>
      </c>
      <c r="W25" s="73">
        <f t="shared" si="11"/>
      </c>
      <c r="X25" s="73">
        <f t="shared" si="12"/>
      </c>
      <c r="Y25" s="73">
        <f t="shared" si="13"/>
      </c>
      <c r="Z25" s="73">
        <f t="shared" si="14"/>
      </c>
      <c r="AA25" s="73">
        <f t="shared" si="15"/>
      </c>
      <c r="AB25" s="93">
        <f t="shared" si="16"/>
      </c>
      <c r="AC25" s="93">
        <f t="shared" si="16"/>
      </c>
      <c r="AD25" s="93">
        <f t="shared" si="16"/>
      </c>
      <c r="AE25" s="93">
        <f t="shared" si="16"/>
      </c>
      <c r="AF25" s="93">
        <f t="shared" si="17"/>
        <v>0</v>
      </c>
      <c r="AG25" s="93">
        <f t="shared" si="16"/>
      </c>
      <c r="AH25" s="93">
        <f t="shared" si="18"/>
        <v>0</v>
      </c>
    </row>
    <row r="26" spans="1:34" ht="17.25" customHeight="1">
      <c r="A26" s="95">
        <v>20</v>
      </c>
      <c r="B26" s="96"/>
      <c r="C26" s="97"/>
      <c r="D26" s="96"/>
      <c r="E26" s="97"/>
      <c r="F26" s="98"/>
      <c r="G26" s="79"/>
      <c r="H26" s="45"/>
      <c r="I26" s="99"/>
      <c r="J26" s="58"/>
      <c r="K26" s="71"/>
      <c r="L26" s="71"/>
      <c r="M26" s="71">
        <f t="shared" si="2"/>
      </c>
      <c r="N26" s="71">
        <f>IF(AB26="","",VLOOKUP(AF26,'基本データ'!$A$106:$B$112,2))</f>
      </c>
      <c r="O26" s="71">
        <f t="shared" si="3"/>
      </c>
      <c r="P26" s="71" t="str">
        <f t="shared" si="4"/>
        <v>　</v>
      </c>
      <c r="Q26" s="71">
        <f t="shared" si="5"/>
      </c>
      <c r="R26" s="72">
        <f t="shared" si="6"/>
      </c>
      <c r="S26" s="73">
        <f t="shared" si="7"/>
      </c>
      <c r="T26" s="73">
        <f t="shared" si="8"/>
      </c>
      <c r="U26" s="73">
        <f t="shared" si="9"/>
      </c>
      <c r="V26" s="73">
        <f t="shared" si="10"/>
      </c>
      <c r="W26" s="73">
        <f t="shared" si="11"/>
      </c>
      <c r="X26" s="73">
        <f t="shared" si="12"/>
      </c>
      <c r="Y26" s="73">
        <f t="shared" si="13"/>
      </c>
      <c r="Z26" s="73">
        <f t="shared" si="14"/>
      </c>
      <c r="AA26" s="73">
        <f t="shared" si="15"/>
      </c>
      <c r="AB26" s="93">
        <f t="shared" si="16"/>
      </c>
      <c r="AC26" s="93">
        <f t="shared" si="16"/>
      </c>
      <c r="AD26" s="93">
        <f t="shared" si="16"/>
      </c>
      <c r="AE26" s="93">
        <f t="shared" si="16"/>
      </c>
      <c r="AF26" s="93">
        <f t="shared" si="17"/>
        <v>0</v>
      </c>
      <c r="AG26" s="93">
        <f t="shared" si="16"/>
      </c>
      <c r="AH26" s="93">
        <f t="shared" si="18"/>
        <v>0</v>
      </c>
    </row>
    <row r="27" spans="1:34" ht="17.25" customHeight="1">
      <c r="A27" s="95">
        <v>21</v>
      </c>
      <c r="B27" s="96"/>
      <c r="C27" s="97"/>
      <c r="D27" s="96"/>
      <c r="E27" s="97"/>
      <c r="F27" s="98"/>
      <c r="G27" s="79"/>
      <c r="H27" s="45"/>
      <c r="I27" s="99"/>
      <c r="J27" s="58"/>
      <c r="K27" s="71"/>
      <c r="L27" s="71"/>
      <c r="M27" s="71">
        <f t="shared" si="2"/>
      </c>
      <c r="N27" s="71">
        <f>IF(AB27="","",VLOOKUP(AF27,'基本データ'!$A$106:$B$112,2))</f>
      </c>
      <c r="O27" s="71">
        <f t="shared" si="3"/>
      </c>
      <c r="P27" s="71" t="str">
        <f t="shared" si="4"/>
        <v>　</v>
      </c>
      <c r="Q27" s="71">
        <f t="shared" si="5"/>
      </c>
      <c r="R27" s="72">
        <f t="shared" si="6"/>
      </c>
      <c r="S27" s="73">
        <f t="shared" si="7"/>
      </c>
      <c r="T27" s="73">
        <f t="shared" si="8"/>
      </c>
      <c r="U27" s="73">
        <f t="shared" si="9"/>
      </c>
      <c r="V27" s="73">
        <f t="shared" si="10"/>
      </c>
      <c r="W27" s="73">
        <f t="shared" si="11"/>
      </c>
      <c r="X27" s="73">
        <f t="shared" si="12"/>
      </c>
      <c r="Y27" s="73">
        <f t="shared" si="13"/>
      </c>
      <c r="Z27" s="73">
        <f t="shared" si="14"/>
      </c>
      <c r="AA27" s="73">
        <f t="shared" si="15"/>
      </c>
      <c r="AB27" s="93">
        <f t="shared" si="16"/>
      </c>
      <c r="AC27" s="93">
        <f t="shared" si="16"/>
      </c>
      <c r="AD27" s="93">
        <f t="shared" si="16"/>
      </c>
      <c r="AE27" s="93">
        <f t="shared" si="16"/>
      </c>
      <c r="AF27" s="93">
        <f t="shared" si="17"/>
        <v>0</v>
      </c>
      <c r="AG27" s="93">
        <f t="shared" si="16"/>
      </c>
      <c r="AH27" s="93">
        <f t="shared" si="18"/>
        <v>0</v>
      </c>
    </row>
    <row r="28" spans="1:34" ht="17.25" customHeight="1">
      <c r="A28" s="95">
        <v>22</v>
      </c>
      <c r="B28" s="96"/>
      <c r="C28" s="97"/>
      <c r="D28" s="96"/>
      <c r="E28" s="97"/>
      <c r="F28" s="98"/>
      <c r="G28" s="79"/>
      <c r="H28" s="45"/>
      <c r="I28" s="99"/>
      <c r="J28" s="58"/>
      <c r="K28" s="71"/>
      <c r="L28" s="71"/>
      <c r="M28" s="71">
        <f t="shared" si="2"/>
      </c>
      <c r="N28" s="71">
        <f>IF(AB28="","",VLOOKUP(AF28,'基本データ'!$A$106:$B$112,2))</f>
      </c>
      <c r="O28" s="71">
        <f t="shared" si="3"/>
      </c>
      <c r="P28" s="71" t="str">
        <f t="shared" si="4"/>
        <v>　</v>
      </c>
      <c r="Q28" s="71">
        <f t="shared" si="5"/>
      </c>
      <c r="R28" s="72">
        <f t="shared" si="6"/>
      </c>
      <c r="S28" s="73">
        <f t="shared" si="7"/>
      </c>
      <c r="T28" s="73">
        <f t="shared" si="8"/>
      </c>
      <c r="U28" s="73">
        <f t="shared" si="9"/>
      </c>
      <c r="V28" s="73">
        <f t="shared" si="10"/>
      </c>
      <c r="W28" s="73">
        <f t="shared" si="11"/>
      </c>
      <c r="X28" s="73">
        <f t="shared" si="12"/>
      </c>
      <c r="Y28" s="73">
        <f t="shared" si="13"/>
      </c>
      <c r="Z28" s="73">
        <f t="shared" si="14"/>
      </c>
      <c r="AA28" s="73">
        <f t="shared" si="15"/>
      </c>
      <c r="AB28" s="93">
        <f t="shared" si="16"/>
      </c>
      <c r="AC28" s="93">
        <f t="shared" si="16"/>
      </c>
      <c r="AD28" s="93">
        <f t="shared" si="16"/>
      </c>
      <c r="AE28" s="93">
        <f t="shared" si="16"/>
      </c>
      <c r="AF28" s="93">
        <f t="shared" si="17"/>
        <v>0</v>
      </c>
      <c r="AG28" s="93">
        <f t="shared" si="16"/>
      </c>
      <c r="AH28" s="93">
        <f t="shared" si="18"/>
        <v>0</v>
      </c>
    </row>
    <row r="29" spans="1:34" ht="17.25" customHeight="1">
      <c r="A29" s="95">
        <v>23</v>
      </c>
      <c r="B29" s="96"/>
      <c r="C29" s="97"/>
      <c r="D29" s="96"/>
      <c r="E29" s="97"/>
      <c r="F29" s="98"/>
      <c r="G29" s="79"/>
      <c r="H29" s="45"/>
      <c r="I29" s="99"/>
      <c r="J29" s="58"/>
      <c r="K29" s="71"/>
      <c r="L29" s="71"/>
      <c r="M29" s="71">
        <f t="shared" si="2"/>
      </c>
      <c r="N29" s="71">
        <f>IF(AB29="","",VLOOKUP(AF29,'基本データ'!$A$106:$B$112,2))</f>
      </c>
      <c r="O29" s="71">
        <f t="shared" si="3"/>
      </c>
      <c r="P29" s="71" t="str">
        <f t="shared" si="4"/>
        <v>　</v>
      </c>
      <c r="Q29" s="71">
        <f t="shared" si="5"/>
      </c>
      <c r="R29" s="72">
        <f t="shared" si="6"/>
      </c>
      <c r="S29" s="73">
        <f t="shared" si="7"/>
      </c>
      <c r="T29" s="73">
        <f t="shared" si="8"/>
      </c>
      <c r="U29" s="73">
        <f t="shared" si="9"/>
      </c>
      <c r="V29" s="73">
        <f t="shared" si="10"/>
      </c>
      <c r="W29" s="73">
        <f t="shared" si="11"/>
      </c>
      <c r="X29" s="73">
        <f t="shared" si="12"/>
      </c>
      <c r="Y29" s="73">
        <f t="shared" si="13"/>
      </c>
      <c r="Z29" s="73">
        <f t="shared" si="14"/>
      </c>
      <c r="AA29" s="73">
        <f t="shared" si="15"/>
      </c>
      <c r="AB29" s="93">
        <f t="shared" si="16"/>
      </c>
      <c r="AC29" s="93">
        <f t="shared" si="16"/>
      </c>
      <c r="AD29" s="93">
        <f t="shared" si="16"/>
      </c>
      <c r="AE29" s="93">
        <f t="shared" si="16"/>
      </c>
      <c r="AF29" s="93">
        <f t="shared" si="17"/>
        <v>0</v>
      </c>
      <c r="AG29" s="93">
        <f t="shared" si="16"/>
      </c>
      <c r="AH29" s="93">
        <f t="shared" si="18"/>
        <v>0</v>
      </c>
    </row>
    <row r="30" spans="1:34" ht="17.25" customHeight="1">
      <c r="A30" s="95">
        <v>24</v>
      </c>
      <c r="B30" s="96"/>
      <c r="C30" s="97"/>
      <c r="D30" s="96"/>
      <c r="E30" s="97"/>
      <c r="F30" s="98"/>
      <c r="G30" s="79"/>
      <c r="H30" s="45"/>
      <c r="I30" s="99"/>
      <c r="J30" s="58"/>
      <c r="K30" s="71"/>
      <c r="L30" s="71"/>
      <c r="M30" s="71">
        <f t="shared" si="2"/>
      </c>
      <c r="N30" s="71">
        <f>IF(AB30="","",VLOOKUP(AF30,'基本データ'!$A$106:$B$112,2))</f>
      </c>
      <c r="O30" s="71">
        <f t="shared" si="3"/>
      </c>
      <c r="P30" s="71" t="str">
        <f t="shared" si="4"/>
        <v>　</v>
      </c>
      <c r="Q30" s="71">
        <f t="shared" si="5"/>
      </c>
      <c r="R30" s="72">
        <f t="shared" si="6"/>
      </c>
      <c r="S30" s="73">
        <f t="shared" si="7"/>
      </c>
      <c r="T30" s="73">
        <f t="shared" si="8"/>
      </c>
      <c r="U30" s="73">
        <f t="shared" si="9"/>
      </c>
      <c r="V30" s="73">
        <f t="shared" si="10"/>
      </c>
      <c r="W30" s="73">
        <f t="shared" si="11"/>
      </c>
      <c r="X30" s="73">
        <f t="shared" si="12"/>
      </c>
      <c r="Y30" s="73">
        <f t="shared" si="13"/>
      </c>
      <c r="Z30" s="73">
        <f t="shared" si="14"/>
      </c>
      <c r="AA30" s="73">
        <f t="shared" si="15"/>
      </c>
      <c r="AB30" s="93">
        <f t="shared" si="16"/>
      </c>
      <c r="AC30" s="93">
        <f t="shared" si="16"/>
      </c>
      <c r="AD30" s="93">
        <f t="shared" si="16"/>
      </c>
      <c r="AE30" s="93">
        <f t="shared" si="16"/>
      </c>
      <c r="AF30" s="93">
        <f t="shared" si="17"/>
        <v>0</v>
      </c>
      <c r="AG30" s="93">
        <f t="shared" si="16"/>
      </c>
      <c r="AH30" s="93">
        <f t="shared" si="18"/>
        <v>0</v>
      </c>
    </row>
    <row r="31" spans="1:34" ht="17.25" customHeight="1">
      <c r="A31" s="95">
        <v>25</v>
      </c>
      <c r="B31" s="96"/>
      <c r="C31" s="97"/>
      <c r="D31" s="96"/>
      <c r="E31" s="97"/>
      <c r="F31" s="98"/>
      <c r="G31" s="79"/>
      <c r="H31" s="45"/>
      <c r="I31" s="99"/>
      <c r="J31" s="58"/>
      <c r="K31" s="71"/>
      <c r="L31" s="71"/>
      <c r="M31" s="71">
        <f t="shared" si="2"/>
      </c>
      <c r="N31" s="71">
        <f>IF(AB31="","",VLOOKUP(AF31,'基本データ'!$A$106:$B$112,2))</f>
      </c>
      <c r="O31" s="71">
        <f t="shared" si="3"/>
      </c>
      <c r="P31" s="71" t="str">
        <f t="shared" si="4"/>
        <v>　</v>
      </c>
      <c r="Q31" s="71">
        <f t="shared" si="5"/>
      </c>
      <c r="R31" s="72">
        <f t="shared" si="6"/>
      </c>
      <c r="S31" s="73">
        <f t="shared" si="7"/>
      </c>
      <c r="T31" s="73">
        <f t="shared" si="8"/>
      </c>
      <c r="U31" s="73">
        <f t="shared" si="9"/>
      </c>
      <c r="V31" s="73">
        <f t="shared" si="10"/>
      </c>
      <c r="W31" s="73">
        <f t="shared" si="11"/>
      </c>
      <c r="X31" s="73">
        <f t="shared" si="12"/>
      </c>
      <c r="Y31" s="73">
        <f t="shared" si="13"/>
      </c>
      <c r="Z31" s="73">
        <f t="shared" si="14"/>
      </c>
      <c r="AA31" s="73">
        <f t="shared" si="15"/>
      </c>
      <c r="AB31" s="93">
        <f t="shared" si="16"/>
      </c>
      <c r="AC31" s="93">
        <f t="shared" si="16"/>
      </c>
      <c r="AD31" s="93">
        <f t="shared" si="16"/>
      </c>
      <c r="AE31" s="93">
        <f t="shared" si="16"/>
      </c>
      <c r="AF31" s="93">
        <f t="shared" si="17"/>
        <v>0</v>
      </c>
      <c r="AG31" s="93">
        <f t="shared" si="16"/>
      </c>
      <c r="AH31" s="93">
        <f t="shared" si="18"/>
        <v>0</v>
      </c>
    </row>
    <row r="32" spans="1:34" ht="17.25" customHeight="1">
      <c r="A32" s="95">
        <v>26</v>
      </c>
      <c r="B32" s="96"/>
      <c r="C32" s="97"/>
      <c r="D32" s="96"/>
      <c r="E32" s="97"/>
      <c r="F32" s="98"/>
      <c r="G32" s="79"/>
      <c r="H32" s="45"/>
      <c r="I32" s="99"/>
      <c r="J32" s="58"/>
      <c r="K32" s="71"/>
      <c r="L32" s="71"/>
      <c r="M32" s="71">
        <f t="shared" si="2"/>
      </c>
      <c r="N32" s="71">
        <f>IF(AB32="","",VLOOKUP(AF32,'基本データ'!$A$106:$B$112,2))</f>
      </c>
      <c r="O32" s="71">
        <f t="shared" si="3"/>
      </c>
      <c r="P32" s="71" t="str">
        <f t="shared" si="4"/>
        <v>　</v>
      </c>
      <c r="Q32" s="71">
        <f t="shared" si="5"/>
      </c>
      <c r="R32" s="72">
        <f t="shared" si="6"/>
      </c>
      <c r="S32" s="73">
        <f t="shared" si="7"/>
      </c>
      <c r="T32" s="73">
        <f t="shared" si="8"/>
      </c>
      <c r="U32" s="73">
        <f t="shared" si="9"/>
      </c>
      <c r="V32" s="73">
        <f t="shared" si="10"/>
      </c>
      <c r="W32" s="73">
        <f t="shared" si="11"/>
      </c>
      <c r="X32" s="73">
        <f t="shared" si="12"/>
      </c>
      <c r="Y32" s="73">
        <f t="shared" si="13"/>
      </c>
      <c r="Z32" s="73">
        <f t="shared" si="14"/>
      </c>
      <c r="AA32" s="73">
        <f t="shared" si="15"/>
      </c>
      <c r="AB32" s="93">
        <f t="shared" si="16"/>
      </c>
      <c r="AC32" s="93">
        <f t="shared" si="16"/>
      </c>
      <c r="AD32" s="93">
        <f t="shared" si="16"/>
      </c>
      <c r="AE32" s="93">
        <f t="shared" si="16"/>
      </c>
      <c r="AF32" s="93">
        <f t="shared" si="17"/>
        <v>0</v>
      </c>
      <c r="AG32" s="93">
        <f t="shared" si="16"/>
      </c>
      <c r="AH32" s="93">
        <f t="shared" si="18"/>
        <v>0</v>
      </c>
    </row>
    <row r="33" spans="1:34" ht="17.25" customHeight="1">
      <c r="A33" s="95">
        <v>27</v>
      </c>
      <c r="B33" s="96"/>
      <c r="C33" s="97"/>
      <c r="D33" s="96"/>
      <c r="E33" s="97"/>
      <c r="F33" s="98"/>
      <c r="G33" s="79"/>
      <c r="H33" s="45"/>
      <c r="I33" s="99"/>
      <c r="J33" s="58"/>
      <c r="K33" s="71"/>
      <c r="L33" s="71"/>
      <c r="M33" s="71">
        <f t="shared" si="2"/>
      </c>
      <c r="N33" s="71">
        <f>IF(AB33="","",VLOOKUP(AF33,'基本データ'!$A$106:$B$112,2))</f>
      </c>
      <c r="O33" s="71">
        <f t="shared" si="3"/>
      </c>
      <c r="P33" s="71" t="str">
        <f t="shared" si="4"/>
        <v>　</v>
      </c>
      <c r="Q33" s="71">
        <f t="shared" si="5"/>
      </c>
      <c r="R33" s="72">
        <f t="shared" si="6"/>
      </c>
      <c r="S33" s="73">
        <f t="shared" si="7"/>
      </c>
      <c r="T33" s="73">
        <f t="shared" si="8"/>
      </c>
      <c r="U33" s="73">
        <f t="shared" si="9"/>
      </c>
      <c r="V33" s="73">
        <f t="shared" si="10"/>
      </c>
      <c r="W33" s="73">
        <f t="shared" si="11"/>
      </c>
      <c r="X33" s="73">
        <f t="shared" si="12"/>
      </c>
      <c r="Y33" s="73">
        <f t="shared" si="13"/>
      </c>
      <c r="Z33" s="73">
        <f t="shared" si="14"/>
      </c>
      <c r="AA33" s="73">
        <f t="shared" si="15"/>
      </c>
      <c r="AB33" s="93">
        <f t="shared" si="16"/>
      </c>
      <c r="AC33" s="93">
        <f t="shared" si="16"/>
      </c>
      <c r="AD33" s="93">
        <f t="shared" si="16"/>
      </c>
      <c r="AE33" s="93">
        <f t="shared" si="16"/>
      </c>
      <c r="AF33" s="93">
        <f t="shared" si="17"/>
        <v>0</v>
      </c>
      <c r="AG33" s="93">
        <f t="shared" si="16"/>
      </c>
      <c r="AH33" s="93">
        <f t="shared" si="18"/>
        <v>0</v>
      </c>
    </row>
    <row r="34" spans="1:34" ht="16.5" customHeight="1">
      <c r="A34" s="95">
        <v>28</v>
      </c>
      <c r="B34" s="96"/>
      <c r="C34" s="97"/>
      <c r="D34" s="96"/>
      <c r="E34" s="97"/>
      <c r="F34" s="98"/>
      <c r="G34" s="79"/>
      <c r="H34" s="45"/>
      <c r="I34" s="99"/>
      <c r="J34" s="58"/>
      <c r="K34" s="71"/>
      <c r="L34" s="71"/>
      <c r="M34" s="71">
        <f t="shared" si="2"/>
      </c>
      <c r="N34" s="71">
        <f>IF(AB34="","",VLOOKUP(AF34,'基本データ'!$A$106:$B$112,2))</f>
      </c>
      <c r="O34" s="71">
        <f t="shared" si="3"/>
      </c>
      <c r="P34" s="71" t="str">
        <f t="shared" si="4"/>
        <v>　</v>
      </c>
      <c r="Q34" s="71">
        <f t="shared" si="5"/>
      </c>
      <c r="R34" s="72">
        <f t="shared" si="6"/>
      </c>
      <c r="S34" s="73">
        <f t="shared" si="7"/>
      </c>
      <c r="T34" s="73">
        <f t="shared" si="8"/>
      </c>
      <c r="U34" s="73">
        <f t="shared" si="9"/>
      </c>
      <c r="V34" s="73">
        <f t="shared" si="10"/>
      </c>
      <c r="W34" s="73">
        <f t="shared" si="11"/>
      </c>
      <c r="X34" s="73">
        <f t="shared" si="12"/>
      </c>
      <c r="Y34" s="73">
        <f t="shared" si="13"/>
      </c>
      <c r="Z34" s="73">
        <f t="shared" si="14"/>
      </c>
      <c r="AA34" s="73">
        <f t="shared" si="15"/>
      </c>
      <c r="AB34" s="93">
        <f t="shared" si="16"/>
      </c>
      <c r="AC34" s="93">
        <f t="shared" si="16"/>
      </c>
      <c r="AD34" s="93">
        <f t="shared" si="16"/>
      </c>
      <c r="AE34" s="93">
        <f t="shared" si="16"/>
      </c>
      <c r="AF34" s="93">
        <f t="shared" si="17"/>
        <v>0</v>
      </c>
      <c r="AG34" s="93">
        <f t="shared" si="16"/>
      </c>
      <c r="AH34" s="93">
        <f t="shared" si="18"/>
        <v>0</v>
      </c>
    </row>
    <row r="35" spans="1:34" ht="16.5" customHeight="1">
      <c r="A35" s="95">
        <v>29</v>
      </c>
      <c r="B35" s="96"/>
      <c r="C35" s="97"/>
      <c r="D35" s="96"/>
      <c r="E35" s="97"/>
      <c r="F35" s="98"/>
      <c r="G35" s="79"/>
      <c r="H35" s="45"/>
      <c r="I35" s="99"/>
      <c r="J35" s="58"/>
      <c r="K35" s="71"/>
      <c r="L35" s="71"/>
      <c r="M35" s="71">
        <f t="shared" si="2"/>
      </c>
      <c r="N35" s="71">
        <f>IF(AB35="","",VLOOKUP(AF35,'基本データ'!$A$106:$B$112,2))</f>
      </c>
      <c r="O35" s="71">
        <f t="shared" si="3"/>
      </c>
      <c r="P35" s="71" t="str">
        <f t="shared" si="4"/>
        <v>　</v>
      </c>
      <c r="Q35" s="71">
        <f t="shared" si="5"/>
      </c>
      <c r="R35" s="72">
        <f t="shared" si="6"/>
      </c>
      <c r="S35" s="73">
        <f t="shared" si="7"/>
      </c>
      <c r="T35" s="73">
        <f t="shared" si="8"/>
      </c>
      <c r="U35" s="73">
        <f t="shared" si="9"/>
      </c>
      <c r="V35" s="73">
        <f t="shared" si="10"/>
      </c>
      <c r="W35" s="73">
        <f t="shared" si="11"/>
      </c>
      <c r="X35" s="73">
        <f t="shared" si="12"/>
      </c>
      <c r="Y35" s="73">
        <f t="shared" si="13"/>
      </c>
      <c r="Z35" s="73">
        <f t="shared" si="14"/>
      </c>
      <c r="AA35" s="73">
        <f t="shared" si="15"/>
      </c>
      <c r="AB35" s="93">
        <f t="shared" si="16"/>
      </c>
      <c r="AC35" s="93">
        <f t="shared" si="16"/>
      </c>
      <c r="AD35" s="93">
        <f t="shared" si="16"/>
      </c>
      <c r="AE35" s="93">
        <f t="shared" si="16"/>
      </c>
      <c r="AF35" s="93">
        <f t="shared" si="17"/>
        <v>0</v>
      </c>
      <c r="AG35" s="93">
        <f t="shared" si="16"/>
      </c>
      <c r="AH35" s="93">
        <f t="shared" si="18"/>
        <v>0</v>
      </c>
    </row>
    <row r="36" spans="1:34" ht="16.5" customHeight="1" thickBot="1">
      <c r="A36" s="100">
        <v>30</v>
      </c>
      <c r="B36" s="101"/>
      <c r="C36" s="102"/>
      <c r="D36" s="101"/>
      <c r="E36" s="102"/>
      <c r="F36" s="103"/>
      <c r="G36" s="104"/>
      <c r="H36" s="46"/>
      <c r="I36" s="105"/>
      <c r="J36" s="58"/>
      <c r="K36" s="71"/>
      <c r="L36" s="71"/>
      <c r="M36" s="71">
        <f t="shared" si="2"/>
      </c>
      <c r="N36" s="71">
        <f>IF(AB36="","",VLOOKUP(AF36,'基本データ'!$A$106:$B$112,2))</f>
      </c>
      <c r="O36" s="71">
        <f t="shared" si="3"/>
      </c>
      <c r="P36" s="71" t="str">
        <f t="shared" si="4"/>
        <v>　</v>
      </c>
      <c r="Q36" s="71">
        <f t="shared" si="5"/>
      </c>
      <c r="R36" s="72">
        <f t="shared" si="6"/>
      </c>
      <c r="S36" s="73">
        <f t="shared" si="7"/>
      </c>
      <c r="T36" s="73">
        <f t="shared" si="8"/>
      </c>
      <c r="U36" s="73">
        <f t="shared" si="9"/>
      </c>
      <c r="V36" s="73">
        <f t="shared" si="10"/>
      </c>
      <c r="W36" s="73">
        <f t="shared" si="11"/>
      </c>
      <c r="X36" s="73">
        <f t="shared" si="12"/>
      </c>
      <c r="Y36" s="73">
        <f t="shared" si="13"/>
      </c>
      <c r="Z36" s="73">
        <f t="shared" si="14"/>
      </c>
      <c r="AA36" s="73">
        <f t="shared" si="15"/>
      </c>
      <c r="AB36" s="93">
        <f t="shared" si="16"/>
      </c>
      <c r="AC36" s="93">
        <f t="shared" si="16"/>
      </c>
      <c r="AD36" s="93">
        <f t="shared" si="16"/>
      </c>
      <c r="AE36" s="93">
        <f t="shared" si="16"/>
      </c>
      <c r="AF36" s="93">
        <f t="shared" si="17"/>
        <v>0</v>
      </c>
      <c r="AG36" s="93">
        <f t="shared" si="16"/>
      </c>
      <c r="AH36" s="93">
        <f t="shared" si="18"/>
        <v>0</v>
      </c>
    </row>
    <row r="37" spans="1:34" ht="16.5" customHeight="1">
      <c r="A37" s="13"/>
      <c r="B37" s="12"/>
      <c r="C37" s="12"/>
      <c r="D37" s="12"/>
      <c r="E37" s="12"/>
      <c r="F37" s="11"/>
      <c r="G37" s="12"/>
      <c r="H37" s="50"/>
      <c r="I37" s="12"/>
      <c r="J37" s="58"/>
      <c r="K37" s="71"/>
      <c r="L37" s="71"/>
      <c r="M37" s="71">
        <f t="shared" si="2"/>
      </c>
      <c r="N37" s="71">
        <f>IF(AB37="","",VLOOKUP(AF37,'基本データ'!$A$106:$B$112,2))</f>
      </c>
      <c r="O37" s="71">
        <f t="shared" si="3"/>
      </c>
      <c r="P37" s="71" t="str">
        <f t="shared" si="4"/>
        <v>　</v>
      </c>
      <c r="Q37" s="71">
        <f t="shared" si="5"/>
      </c>
      <c r="R37" s="72">
        <f t="shared" si="6"/>
      </c>
      <c r="S37" s="73">
        <f t="shared" si="7"/>
      </c>
      <c r="T37" s="73">
        <f t="shared" si="8"/>
      </c>
      <c r="U37" s="73">
        <f t="shared" si="9"/>
      </c>
      <c r="V37" s="73">
        <f t="shared" si="10"/>
      </c>
      <c r="W37" s="73">
        <f t="shared" si="11"/>
      </c>
      <c r="X37" s="73">
        <f t="shared" si="12"/>
      </c>
      <c r="Y37" s="73">
        <f t="shared" si="13"/>
      </c>
      <c r="Z37" s="73">
        <f t="shared" si="14"/>
      </c>
      <c r="AA37" s="73">
        <f t="shared" si="15"/>
      </c>
      <c r="AB37" s="93">
        <f t="shared" si="16"/>
      </c>
      <c r="AC37" s="93">
        <f t="shared" si="16"/>
      </c>
      <c r="AD37" s="93">
        <f t="shared" si="16"/>
      </c>
      <c r="AE37" s="93">
        <f t="shared" si="16"/>
      </c>
      <c r="AF37" s="93">
        <f t="shared" si="17"/>
        <v>0</v>
      </c>
      <c r="AG37" s="93">
        <f t="shared" si="16"/>
      </c>
      <c r="AH37" s="93">
        <f t="shared" si="18"/>
        <v>0</v>
      </c>
    </row>
    <row r="38" spans="1:34" ht="16.5" customHeight="1">
      <c r="A38" s="13"/>
      <c r="B38" s="12"/>
      <c r="C38" s="12"/>
      <c r="D38" s="12"/>
      <c r="E38" s="12"/>
      <c r="F38" s="11"/>
      <c r="G38" s="12"/>
      <c r="H38" s="50"/>
      <c r="I38" s="12"/>
      <c r="J38" s="58"/>
      <c r="K38" s="71"/>
      <c r="L38" s="71"/>
      <c r="M38" s="71">
        <f t="shared" si="2"/>
      </c>
      <c r="N38" s="71">
        <f>IF(AB38="","",VLOOKUP(AF38,'基本データ'!$A$106:$B$112,2))</f>
      </c>
      <c r="O38" s="71">
        <f t="shared" si="3"/>
      </c>
      <c r="P38" s="71" t="str">
        <f t="shared" si="4"/>
        <v>　</v>
      </c>
      <c r="Q38" s="71">
        <f t="shared" si="5"/>
      </c>
      <c r="R38" s="72">
        <f t="shared" si="6"/>
      </c>
      <c r="S38" s="73">
        <f t="shared" si="7"/>
      </c>
      <c r="T38" s="73">
        <f t="shared" si="8"/>
      </c>
      <c r="U38" s="73">
        <f t="shared" si="9"/>
      </c>
      <c r="V38" s="73">
        <f t="shared" si="10"/>
      </c>
      <c r="W38" s="73">
        <f t="shared" si="11"/>
      </c>
      <c r="X38" s="73">
        <f t="shared" si="12"/>
      </c>
      <c r="Y38" s="73">
        <f t="shared" si="13"/>
      </c>
      <c r="Z38" s="73">
        <f t="shared" si="14"/>
      </c>
      <c r="AA38" s="73">
        <f t="shared" si="15"/>
      </c>
      <c r="AB38" s="93">
        <f t="shared" si="16"/>
      </c>
      <c r="AC38" s="93">
        <f t="shared" si="16"/>
      </c>
      <c r="AD38" s="93">
        <f t="shared" si="16"/>
      </c>
      <c r="AE38" s="93">
        <f t="shared" si="16"/>
      </c>
      <c r="AF38" s="93">
        <f t="shared" si="17"/>
        <v>0</v>
      </c>
      <c r="AG38" s="93">
        <f t="shared" si="16"/>
      </c>
      <c r="AH38" s="93">
        <f t="shared" si="18"/>
        <v>0</v>
      </c>
    </row>
    <row r="39" spans="1:34" ht="16.5" customHeight="1">
      <c r="A39" s="13"/>
      <c r="B39" s="12"/>
      <c r="C39" s="12"/>
      <c r="D39" s="12"/>
      <c r="E39" s="12"/>
      <c r="F39" s="11"/>
      <c r="G39" s="12"/>
      <c r="H39" s="50"/>
      <c r="I39" s="12"/>
      <c r="J39" s="58"/>
      <c r="K39" s="71"/>
      <c r="L39" s="71"/>
      <c r="M39" s="71">
        <f t="shared" si="2"/>
      </c>
      <c r="N39" s="71">
        <f>IF(AB39="","",VLOOKUP(AF39,'基本データ'!$A$106:$B$112,2))</f>
      </c>
      <c r="O39" s="71">
        <f t="shared" si="3"/>
      </c>
      <c r="P39" s="71" t="str">
        <f t="shared" si="4"/>
        <v>　</v>
      </c>
      <c r="Q39" s="71">
        <f t="shared" si="5"/>
      </c>
      <c r="R39" s="72">
        <f t="shared" si="6"/>
      </c>
      <c r="S39" s="73">
        <f t="shared" si="7"/>
      </c>
      <c r="T39" s="73">
        <f t="shared" si="8"/>
      </c>
      <c r="U39" s="73">
        <f t="shared" si="9"/>
      </c>
      <c r="V39" s="73">
        <f t="shared" si="10"/>
      </c>
      <c r="W39" s="73">
        <f t="shared" si="11"/>
      </c>
      <c r="X39" s="73">
        <f t="shared" si="12"/>
      </c>
      <c r="Y39" s="73">
        <f t="shared" si="13"/>
      </c>
      <c r="Z39" s="73">
        <f t="shared" si="14"/>
      </c>
      <c r="AA39" s="73">
        <f t="shared" si="15"/>
      </c>
      <c r="AB39" s="93">
        <f t="shared" si="16"/>
      </c>
      <c r="AC39" s="93">
        <f t="shared" si="16"/>
      </c>
      <c r="AD39" s="93">
        <f t="shared" si="16"/>
      </c>
      <c r="AE39" s="93">
        <f t="shared" si="16"/>
      </c>
      <c r="AF39" s="93">
        <f t="shared" si="17"/>
        <v>0</v>
      </c>
      <c r="AG39" s="93">
        <f t="shared" si="16"/>
      </c>
      <c r="AH39" s="93">
        <f t="shared" si="18"/>
        <v>0</v>
      </c>
    </row>
    <row r="40" spans="1:34" ht="16.5" customHeight="1">
      <c r="A40" s="13"/>
      <c r="B40" s="12"/>
      <c r="C40" s="12"/>
      <c r="D40" s="12"/>
      <c r="E40" s="12"/>
      <c r="F40" s="11"/>
      <c r="G40" s="12"/>
      <c r="H40" s="50"/>
      <c r="I40" s="12"/>
      <c r="J40" s="58"/>
      <c r="K40" s="71"/>
      <c r="L40" s="71"/>
      <c r="M40" s="71">
        <f t="shared" si="2"/>
      </c>
      <c r="N40" s="71">
        <f>IF(AB40="","",VLOOKUP(AF40,'基本データ'!$A$106:$B$112,2))</f>
      </c>
      <c r="O40" s="71">
        <f t="shared" si="3"/>
      </c>
      <c r="P40" s="71" t="str">
        <f t="shared" si="4"/>
        <v>　</v>
      </c>
      <c r="Q40" s="71">
        <f t="shared" si="5"/>
      </c>
      <c r="R40" s="72">
        <f t="shared" si="6"/>
      </c>
      <c r="S40" s="73">
        <f t="shared" si="7"/>
      </c>
      <c r="T40" s="73">
        <f t="shared" si="8"/>
      </c>
      <c r="U40" s="73">
        <f t="shared" si="9"/>
      </c>
      <c r="V40" s="73">
        <f t="shared" si="10"/>
      </c>
      <c r="W40" s="73">
        <f t="shared" si="11"/>
      </c>
      <c r="X40" s="73">
        <f t="shared" si="12"/>
      </c>
      <c r="Y40" s="73">
        <f t="shared" si="13"/>
      </c>
      <c r="Z40" s="73">
        <f t="shared" si="14"/>
      </c>
      <c r="AA40" s="73">
        <f t="shared" si="15"/>
      </c>
      <c r="AB40" s="93">
        <f aca="true" t="shared" si="19" ref="AB40:AG66">TRIM(INDEX($A:$I,ROW(),COLUMN()-26))</f>
      </c>
      <c r="AC40" s="93">
        <f t="shared" si="19"/>
      </c>
      <c r="AD40" s="93">
        <f t="shared" si="19"/>
      </c>
      <c r="AE40" s="93">
        <f t="shared" si="19"/>
      </c>
      <c r="AF40" s="93">
        <f t="shared" si="17"/>
        <v>0</v>
      </c>
      <c r="AG40" s="93">
        <f t="shared" si="19"/>
      </c>
      <c r="AH40" s="93">
        <f t="shared" si="18"/>
        <v>0</v>
      </c>
    </row>
    <row r="41" spans="1:34" ht="16.5" customHeight="1">
      <c r="A41" s="58"/>
      <c r="B41" s="51"/>
      <c r="C41" s="51"/>
      <c r="D41" s="51"/>
      <c r="E41" s="51"/>
      <c r="F41" s="51"/>
      <c r="G41" s="51"/>
      <c r="H41" s="52"/>
      <c r="I41" s="51"/>
      <c r="J41" s="58"/>
      <c r="K41" s="71"/>
      <c r="L41" s="71"/>
      <c r="M41" s="71">
        <f t="shared" si="2"/>
      </c>
      <c r="N41" s="71">
        <f>IF(AB41="","",VLOOKUP(AF41,'基本データ'!$A$106:$B$112,2))</f>
      </c>
      <c r="O41" s="71">
        <f t="shared" si="3"/>
      </c>
      <c r="P41" s="71" t="str">
        <f t="shared" si="4"/>
        <v>　</v>
      </c>
      <c r="Q41" s="71">
        <f t="shared" si="5"/>
      </c>
      <c r="R41" s="72">
        <f t="shared" si="6"/>
      </c>
      <c r="S41" s="73">
        <f t="shared" si="7"/>
      </c>
      <c r="T41" s="73">
        <f t="shared" si="8"/>
      </c>
      <c r="U41" s="73">
        <f t="shared" si="9"/>
      </c>
      <c r="V41" s="73">
        <f t="shared" si="10"/>
      </c>
      <c r="W41" s="73">
        <f t="shared" si="11"/>
      </c>
      <c r="X41" s="73">
        <f t="shared" si="12"/>
      </c>
      <c r="Y41" s="73">
        <f t="shared" si="13"/>
      </c>
      <c r="Z41" s="73">
        <f t="shared" si="14"/>
      </c>
      <c r="AA41" s="73">
        <f t="shared" si="15"/>
      </c>
      <c r="AB41" s="93">
        <f t="shared" si="19"/>
      </c>
      <c r="AC41" s="93">
        <f t="shared" si="19"/>
      </c>
      <c r="AD41" s="93">
        <f t="shared" si="19"/>
      </c>
      <c r="AE41" s="93">
        <f t="shared" si="19"/>
      </c>
      <c r="AF41" s="93">
        <f t="shared" si="17"/>
        <v>0</v>
      </c>
      <c r="AG41" s="93">
        <f t="shared" si="19"/>
      </c>
      <c r="AH41" s="93">
        <f t="shared" si="18"/>
        <v>0</v>
      </c>
    </row>
    <row r="42" spans="1:34" ht="16.5" customHeight="1">
      <c r="A42" s="58"/>
      <c r="B42" s="51"/>
      <c r="C42" s="51"/>
      <c r="D42" s="51"/>
      <c r="E42" s="51"/>
      <c r="F42" s="51"/>
      <c r="G42" s="51"/>
      <c r="H42" s="52"/>
      <c r="I42" s="51"/>
      <c r="J42" s="58"/>
      <c r="K42" s="71"/>
      <c r="L42" s="71"/>
      <c r="M42" s="71">
        <f t="shared" si="2"/>
      </c>
      <c r="N42" s="71">
        <f>IF(AB42="","",VLOOKUP(AF42,'基本データ'!$A$106:$B$112,2))</f>
      </c>
      <c r="O42" s="71">
        <f t="shared" si="3"/>
      </c>
      <c r="P42" s="71" t="str">
        <f t="shared" si="4"/>
        <v>　</v>
      </c>
      <c r="Q42" s="71">
        <f t="shared" si="5"/>
      </c>
      <c r="R42" s="72">
        <f t="shared" si="6"/>
      </c>
      <c r="S42" s="73">
        <f t="shared" si="7"/>
      </c>
      <c r="T42" s="73">
        <f t="shared" si="8"/>
      </c>
      <c r="U42" s="73">
        <f t="shared" si="9"/>
      </c>
      <c r="V42" s="73">
        <f t="shared" si="10"/>
      </c>
      <c r="W42" s="73">
        <f t="shared" si="11"/>
      </c>
      <c r="X42" s="73">
        <f t="shared" si="12"/>
      </c>
      <c r="Y42" s="73">
        <f t="shared" si="13"/>
      </c>
      <c r="Z42" s="73">
        <f t="shared" si="14"/>
      </c>
      <c r="AA42" s="73">
        <f t="shared" si="15"/>
      </c>
      <c r="AB42" s="93">
        <f t="shared" si="19"/>
      </c>
      <c r="AC42" s="93">
        <f t="shared" si="19"/>
      </c>
      <c r="AD42" s="93">
        <f t="shared" si="19"/>
      </c>
      <c r="AE42" s="93">
        <f t="shared" si="19"/>
      </c>
      <c r="AF42" s="93">
        <f t="shared" si="17"/>
        <v>0</v>
      </c>
      <c r="AG42" s="93">
        <f t="shared" si="19"/>
      </c>
      <c r="AH42" s="93">
        <f t="shared" si="18"/>
        <v>0</v>
      </c>
    </row>
    <row r="43" spans="1:34" ht="16.5" customHeight="1">
      <c r="A43" s="58"/>
      <c r="B43" s="51"/>
      <c r="C43" s="51"/>
      <c r="D43" s="51"/>
      <c r="E43" s="51"/>
      <c r="F43" s="51"/>
      <c r="G43" s="51"/>
      <c r="H43" s="52"/>
      <c r="I43" s="51"/>
      <c r="J43" s="58"/>
      <c r="K43" s="71"/>
      <c r="L43" s="71"/>
      <c r="M43" s="71">
        <f t="shared" si="2"/>
      </c>
      <c r="N43" s="71">
        <f>IF(AB43="","",VLOOKUP(AF43,'基本データ'!$A$106:$B$112,2))</f>
      </c>
      <c r="O43" s="71">
        <f t="shared" si="3"/>
      </c>
      <c r="P43" s="71" t="str">
        <f t="shared" si="4"/>
        <v>　</v>
      </c>
      <c r="Q43" s="71">
        <f t="shared" si="5"/>
      </c>
      <c r="R43" s="72">
        <f t="shared" si="6"/>
      </c>
      <c r="S43" s="73">
        <f t="shared" si="7"/>
      </c>
      <c r="T43" s="73">
        <f t="shared" si="8"/>
      </c>
      <c r="U43" s="73">
        <f t="shared" si="9"/>
      </c>
      <c r="V43" s="73">
        <f t="shared" si="10"/>
      </c>
      <c r="W43" s="73">
        <f t="shared" si="11"/>
      </c>
      <c r="X43" s="73">
        <f t="shared" si="12"/>
      </c>
      <c r="Y43" s="73">
        <f t="shared" si="13"/>
      </c>
      <c r="Z43" s="73">
        <f t="shared" si="14"/>
      </c>
      <c r="AA43" s="73">
        <f t="shared" si="15"/>
      </c>
      <c r="AB43" s="93">
        <f t="shared" si="19"/>
      </c>
      <c r="AC43" s="93">
        <f t="shared" si="19"/>
      </c>
      <c r="AD43" s="93">
        <f t="shared" si="19"/>
      </c>
      <c r="AE43" s="93">
        <f t="shared" si="19"/>
      </c>
      <c r="AF43" s="93">
        <f t="shared" si="17"/>
        <v>0</v>
      </c>
      <c r="AG43" s="93">
        <f t="shared" si="19"/>
      </c>
      <c r="AH43" s="93">
        <f t="shared" si="18"/>
        <v>0</v>
      </c>
    </row>
    <row r="44" spans="1:34" ht="16.5" customHeight="1">
      <c r="A44" s="58"/>
      <c r="B44" s="51"/>
      <c r="C44" s="51"/>
      <c r="D44" s="51"/>
      <c r="E44" s="51"/>
      <c r="F44" s="51"/>
      <c r="G44" s="51"/>
      <c r="H44" s="52"/>
      <c r="I44" s="51"/>
      <c r="J44" s="58"/>
      <c r="K44" s="71"/>
      <c r="L44" s="71"/>
      <c r="M44" s="71">
        <f t="shared" si="2"/>
      </c>
      <c r="N44" s="71">
        <f>IF(AB44="","",VLOOKUP(AF44,'基本データ'!$A$106:$B$112,2))</f>
      </c>
      <c r="O44" s="71">
        <f t="shared" si="3"/>
      </c>
      <c r="P44" s="71" t="str">
        <f t="shared" si="4"/>
        <v>　</v>
      </c>
      <c r="Q44" s="71">
        <f t="shared" si="5"/>
      </c>
      <c r="R44" s="72">
        <f t="shared" si="6"/>
      </c>
      <c r="S44" s="73">
        <f t="shared" si="7"/>
      </c>
      <c r="T44" s="73">
        <f t="shared" si="8"/>
      </c>
      <c r="U44" s="73">
        <f t="shared" si="9"/>
      </c>
      <c r="V44" s="73">
        <f t="shared" si="10"/>
      </c>
      <c r="W44" s="73">
        <f t="shared" si="11"/>
      </c>
      <c r="X44" s="73">
        <f t="shared" si="12"/>
      </c>
      <c r="Y44" s="73">
        <f t="shared" si="13"/>
      </c>
      <c r="Z44" s="73">
        <f t="shared" si="14"/>
      </c>
      <c r="AA44" s="73">
        <f t="shared" si="15"/>
      </c>
      <c r="AB44" s="93">
        <f t="shared" si="19"/>
      </c>
      <c r="AC44" s="93">
        <f t="shared" si="19"/>
      </c>
      <c r="AD44" s="93">
        <f t="shared" si="19"/>
      </c>
      <c r="AE44" s="93">
        <f t="shared" si="19"/>
      </c>
      <c r="AF44" s="93">
        <f t="shared" si="17"/>
        <v>0</v>
      </c>
      <c r="AG44" s="93">
        <f t="shared" si="19"/>
      </c>
      <c r="AH44" s="93">
        <f t="shared" si="18"/>
        <v>0</v>
      </c>
    </row>
    <row r="45" spans="1:34" ht="16.5" customHeight="1">
      <c r="A45" s="58"/>
      <c r="B45" s="51"/>
      <c r="C45" s="51"/>
      <c r="D45" s="51"/>
      <c r="E45" s="51"/>
      <c r="F45" s="51"/>
      <c r="G45" s="51"/>
      <c r="H45" s="52"/>
      <c r="I45" s="51"/>
      <c r="J45" s="58"/>
      <c r="K45" s="71"/>
      <c r="L45" s="71"/>
      <c r="M45" s="71">
        <f t="shared" si="2"/>
      </c>
      <c r="N45" s="71">
        <f>IF(AB45="","",VLOOKUP(AF45,'基本データ'!$A$106:$B$112,2))</f>
      </c>
      <c r="O45" s="71">
        <f t="shared" si="3"/>
      </c>
      <c r="P45" s="71" t="str">
        <f t="shared" si="4"/>
        <v>　</v>
      </c>
      <c r="Q45" s="71">
        <f t="shared" si="5"/>
      </c>
      <c r="R45" s="72">
        <f t="shared" si="6"/>
      </c>
      <c r="S45" s="73">
        <f t="shared" si="7"/>
      </c>
      <c r="T45" s="73">
        <f t="shared" si="8"/>
      </c>
      <c r="U45" s="73">
        <f t="shared" si="9"/>
      </c>
      <c r="V45" s="73">
        <f t="shared" si="10"/>
      </c>
      <c r="W45" s="73">
        <f t="shared" si="11"/>
      </c>
      <c r="X45" s="73">
        <f t="shared" si="12"/>
      </c>
      <c r="Y45" s="73">
        <f t="shared" si="13"/>
      </c>
      <c r="Z45" s="73">
        <f t="shared" si="14"/>
      </c>
      <c r="AA45" s="73">
        <f t="shared" si="15"/>
      </c>
      <c r="AB45" s="93">
        <f t="shared" si="19"/>
      </c>
      <c r="AC45" s="93">
        <f t="shared" si="19"/>
      </c>
      <c r="AD45" s="93">
        <f t="shared" si="19"/>
      </c>
      <c r="AE45" s="93">
        <f t="shared" si="19"/>
      </c>
      <c r="AF45" s="93">
        <f t="shared" si="17"/>
        <v>0</v>
      </c>
      <c r="AG45" s="93">
        <f t="shared" si="19"/>
      </c>
      <c r="AH45" s="93">
        <f t="shared" si="18"/>
        <v>0</v>
      </c>
    </row>
    <row r="46" spans="1:34" ht="16.5" customHeight="1">
      <c r="A46" s="58"/>
      <c r="B46" s="51"/>
      <c r="C46" s="51"/>
      <c r="D46" s="51"/>
      <c r="E46" s="51"/>
      <c r="F46" s="51"/>
      <c r="G46" s="51"/>
      <c r="H46" s="52"/>
      <c r="I46" s="51"/>
      <c r="J46" s="58"/>
      <c r="K46" s="71"/>
      <c r="L46" s="71"/>
      <c r="M46" s="71">
        <f t="shared" si="2"/>
      </c>
      <c r="N46" s="71">
        <f>IF(AB46="","",VLOOKUP(AF46,'基本データ'!$A$106:$B$112,2))</f>
      </c>
      <c r="O46" s="71">
        <f t="shared" si="3"/>
      </c>
      <c r="P46" s="71" t="str">
        <f t="shared" si="4"/>
        <v>　</v>
      </c>
      <c r="Q46" s="71">
        <f t="shared" si="5"/>
      </c>
      <c r="R46" s="72">
        <f t="shared" si="6"/>
      </c>
      <c r="S46" s="73">
        <f t="shared" si="7"/>
      </c>
      <c r="T46" s="73">
        <f t="shared" si="8"/>
      </c>
      <c r="U46" s="73">
        <f t="shared" si="9"/>
      </c>
      <c r="V46" s="73">
        <f t="shared" si="10"/>
      </c>
      <c r="W46" s="73">
        <f t="shared" si="11"/>
      </c>
      <c r="X46" s="73">
        <f t="shared" si="12"/>
      </c>
      <c r="Y46" s="73">
        <f t="shared" si="13"/>
      </c>
      <c r="Z46" s="73">
        <f t="shared" si="14"/>
      </c>
      <c r="AA46" s="73">
        <f t="shared" si="15"/>
      </c>
      <c r="AB46" s="93">
        <f t="shared" si="19"/>
      </c>
      <c r="AC46" s="93">
        <f t="shared" si="19"/>
      </c>
      <c r="AD46" s="93">
        <f t="shared" si="19"/>
      </c>
      <c r="AE46" s="93">
        <f t="shared" si="19"/>
      </c>
      <c r="AF46" s="93">
        <f t="shared" si="17"/>
        <v>0</v>
      </c>
      <c r="AG46" s="93">
        <f t="shared" si="19"/>
      </c>
      <c r="AH46" s="93">
        <f t="shared" si="18"/>
        <v>0</v>
      </c>
    </row>
    <row r="47" spans="1:34" ht="16.5" customHeight="1">
      <c r="A47" s="58"/>
      <c r="B47" s="51"/>
      <c r="C47" s="51"/>
      <c r="D47" s="51"/>
      <c r="E47" s="51"/>
      <c r="F47" s="51"/>
      <c r="G47" s="51"/>
      <c r="H47" s="52"/>
      <c r="I47" s="51"/>
      <c r="J47" s="58"/>
      <c r="K47" s="71"/>
      <c r="L47" s="71"/>
      <c r="M47" s="71">
        <f t="shared" si="2"/>
      </c>
      <c r="N47" s="71">
        <f>IF(AB47="","",VLOOKUP(AF47,'基本データ'!$A$106:$B$112,2))</f>
      </c>
      <c r="O47" s="71">
        <f t="shared" si="3"/>
      </c>
      <c r="P47" s="71" t="str">
        <f t="shared" si="4"/>
        <v>　</v>
      </c>
      <c r="Q47" s="71">
        <f t="shared" si="5"/>
      </c>
      <c r="R47" s="72">
        <f t="shared" si="6"/>
      </c>
      <c r="S47" s="73">
        <f t="shared" si="7"/>
      </c>
      <c r="T47" s="73">
        <f t="shared" si="8"/>
      </c>
      <c r="U47" s="73">
        <f t="shared" si="9"/>
      </c>
      <c r="V47" s="73">
        <f t="shared" si="10"/>
      </c>
      <c r="W47" s="73">
        <f t="shared" si="11"/>
      </c>
      <c r="X47" s="73">
        <f t="shared" si="12"/>
      </c>
      <c r="Y47" s="73">
        <f t="shared" si="13"/>
      </c>
      <c r="Z47" s="73">
        <f t="shared" si="14"/>
      </c>
      <c r="AA47" s="73">
        <f t="shared" si="15"/>
      </c>
      <c r="AB47" s="93">
        <f t="shared" si="19"/>
      </c>
      <c r="AC47" s="93">
        <f t="shared" si="19"/>
      </c>
      <c r="AD47" s="93">
        <f t="shared" si="19"/>
      </c>
      <c r="AE47" s="93">
        <f t="shared" si="19"/>
      </c>
      <c r="AF47" s="93">
        <f t="shared" si="17"/>
        <v>0</v>
      </c>
      <c r="AG47" s="93">
        <f t="shared" si="19"/>
      </c>
      <c r="AH47" s="93">
        <f t="shared" si="18"/>
        <v>0</v>
      </c>
    </row>
    <row r="48" spans="1:34" ht="16.5" customHeight="1">
      <c r="A48" s="58"/>
      <c r="B48" s="51"/>
      <c r="C48" s="51"/>
      <c r="D48" s="51"/>
      <c r="E48" s="51"/>
      <c r="F48" s="51"/>
      <c r="G48" s="51"/>
      <c r="H48" s="52"/>
      <c r="I48" s="51"/>
      <c r="J48" s="58"/>
      <c r="K48" s="71"/>
      <c r="L48" s="71"/>
      <c r="M48" s="71">
        <f t="shared" si="2"/>
      </c>
      <c r="N48" s="71">
        <f>IF(AB48="","",VLOOKUP(AF48,'基本データ'!$A$106:$B$112,2))</f>
      </c>
      <c r="O48" s="71">
        <f t="shared" si="3"/>
      </c>
      <c r="P48" s="71" t="str">
        <f t="shared" si="4"/>
        <v>　</v>
      </c>
      <c r="Q48" s="71">
        <f t="shared" si="5"/>
      </c>
      <c r="R48" s="72">
        <f t="shared" si="6"/>
      </c>
      <c r="S48" s="73">
        <f t="shared" si="7"/>
      </c>
      <c r="T48" s="73">
        <f t="shared" si="8"/>
      </c>
      <c r="U48" s="73">
        <f t="shared" si="9"/>
      </c>
      <c r="V48" s="73">
        <f t="shared" si="10"/>
      </c>
      <c r="W48" s="73">
        <f t="shared" si="11"/>
      </c>
      <c r="X48" s="73">
        <f t="shared" si="12"/>
      </c>
      <c r="Y48" s="73">
        <f t="shared" si="13"/>
      </c>
      <c r="Z48" s="73">
        <f t="shared" si="14"/>
      </c>
      <c r="AA48" s="73">
        <f t="shared" si="15"/>
      </c>
      <c r="AB48" s="93">
        <f t="shared" si="19"/>
      </c>
      <c r="AC48" s="93">
        <f t="shared" si="19"/>
      </c>
      <c r="AD48" s="93">
        <f t="shared" si="19"/>
      </c>
      <c r="AE48" s="93">
        <f t="shared" si="19"/>
      </c>
      <c r="AF48" s="93">
        <f t="shared" si="17"/>
        <v>0</v>
      </c>
      <c r="AG48" s="93">
        <f t="shared" si="19"/>
      </c>
      <c r="AH48" s="93">
        <f t="shared" si="18"/>
        <v>0</v>
      </c>
    </row>
    <row r="49" spans="1:34" ht="16.5" customHeight="1">
      <c r="A49" s="58"/>
      <c r="B49" s="51"/>
      <c r="C49" s="51"/>
      <c r="D49" s="51"/>
      <c r="E49" s="51"/>
      <c r="F49" s="51"/>
      <c r="G49" s="51"/>
      <c r="H49" s="52"/>
      <c r="I49" s="51"/>
      <c r="J49" s="58"/>
      <c r="K49" s="71"/>
      <c r="L49" s="71"/>
      <c r="M49" s="71">
        <f t="shared" si="2"/>
      </c>
      <c r="N49" s="71">
        <f>IF(AB49="","",VLOOKUP(AF49,'基本データ'!$A$106:$B$112,2))</f>
      </c>
      <c r="O49" s="71">
        <f t="shared" si="3"/>
      </c>
      <c r="P49" s="71" t="str">
        <f t="shared" si="4"/>
        <v>　</v>
      </c>
      <c r="Q49" s="71">
        <f t="shared" si="5"/>
      </c>
      <c r="R49" s="72">
        <f t="shared" si="6"/>
      </c>
      <c r="S49" s="73">
        <f t="shared" si="7"/>
      </c>
      <c r="T49" s="73">
        <f t="shared" si="8"/>
      </c>
      <c r="U49" s="73">
        <f t="shared" si="9"/>
      </c>
      <c r="V49" s="73">
        <f t="shared" si="10"/>
      </c>
      <c r="W49" s="73">
        <f t="shared" si="11"/>
      </c>
      <c r="X49" s="73">
        <f t="shared" si="12"/>
      </c>
      <c r="Y49" s="73">
        <f t="shared" si="13"/>
      </c>
      <c r="Z49" s="73">
        <f t="shared" si="14"/>
      </c>
      <c r="AA49" s="73">
        <f t="shared" si="15"/>
      </c>
      <c r="AB49" s="93">
        <f t="shared" si="19"/>
      </c>
      <c r="AC49" s="93">
        <f t="shared" si="19"/>
      </c>
      <c r="AD49" s="93">
        <f t="shared" si="19"/>
      </c>
      <c r="AE49" s="93">
        <f t="shared" si="19"/>
      </c>
      <c r="AF49" s="93">
        <f t="shared" si="17"/>
        <v>0</v>
      </c>
      <c r="AG49" s="93">
        <f t="shared" si="19"/>
      </c>
      <c r="AH49" s="93">
        <f t="shared" si="18"/>
        <v>0</v>
      </c>
    </row>
    <row r="50" spans="1:34" ht="16.5" customHeight="1">
      <c r="A50" s="58"/>
      <c r="B50" s="51"/>
      <c r="C50" s="51"/>
      <c r="D50" s="51"/>
      <c r="E50" s="51"/>
      <c r="F50" s="51"/>
      <c r="G50" s="51"/>
      <c r="H50" s="52"/>
      <c r="I50" s="51"/>
      <c r="J50" s="58"/>
      <c r="K50" s="71"/>
      <c r="L50" s="71"/>
      <c r="M50" s="71">
        <f t="shared" si="2"/>
      </c>
      <c r="N50" s="71">
        <f>IF(AB50="","",VLOOKUP(AF50,'基本データ'!$A$106:$B$112,2))</f>
      </c>
      <c r="O50" s="71">
        <f t="shared" si="3"/>
      </c>
      <c r="P50" s="71" t="str">
        <f t="shared" si="4"/>
        <v>　</v>
      </c>
      <c r="Q50" s="71">
        <f t="shared" si="5"/>
      </c>
      <c r="R50" s="72">
        <f t="shared" si="6"/>
      </c>
      <c r="S50" s="73">
        <f t="shared" si="7"/>
      </c>
      <c r="T50" s="73">
        <f t="shared" si="8"/>
      </c>
      <c r="U50" s="73">
        <f t="shared" si="9"/>
      </c>
      <c r="V50" s="73">
        <f t="shared" si="10"/>
      </c>
      <c r="W50" s="73">
        <f t="shared" si="11"/>
      </c>
      <c r="X50" s="73">
        <f t="shared" si="12"/>
      </c>
      <c r="Y50" s="73">
        <f t="shared" si="13"/>
      </c>
      <c r="Z50" s="73">
        <f t="shared" si="14"/>
      </c>
      <c r="AA50" s="73">
        <f t="shared" si="15"/>
      </c>
      <c r="AB50" s="93">
        <f t="shared" si="19"/>
      </c>
      <c r="AC50" s="93">
        <f t="shared" si="19"/>
      </c>
      <c r="AD50" s="93">
        <f t="shared" si="19"/>
      </c>
      <c r="AE50" s="93">
        <f t="shared" si="19"/>
      </c>
      <c r="AF50" s="93">
        <f t="shared" si="17"/>
        <v>0</v>
      </c>
      <c r="AG50" s="93">
        <f t="shared" si="19"/>
      </c>
      <c r="AH50" s="93">
        <f t="shared" si="18"/>
        <v>0</v>
      </c>
    </row>
    <row r="51" spans="1:34" ht="16.5" customHeight="1">
      <c r="A51" s="58"/>
      <c r="B51" s="51"/>
      <c r="C51" s="51"/>
      <c r="D51" s="51"/>
      <c r="E51" s="51"/>
      <c r="F51" s="51"/>
      <c r="G51" s="51"/>
      <c r="H51" s="52"/>
      <c r="I51" s="51"/>
      <c r="J51" s="58"/>
      <c r="K51" s="71"/>
      <c r="L51" s="71"/>
      <c r="M51" s="71">
        <f t="shared" si="2"/>
      </c>
      <c r="N51" s="71">
        <f>IF(AB51="","",VLOOKUP(AF51,'基本データ'!$A$106:$B$112,2))</f>
      </c>
      <c r="O51" s="71">
        <f t="shared" si="3"/>
      </c>
      <c r="P51" s="71" t="str">
        <f t="shared" si="4"/>
        <v>　</v>
      </c>
      <c r="Q51" s="71">
        <f t="shared" si="5"/>
      </c>
      <c r="R51" s="72">
        <f t="shared" si="6"/>
      </c>
      <c r="S51" s="73">
        <f t="shared" si="7"/>
      </c>
      <c r="T51" s="73">
        <f t="shared" si="8"/>
      </c>
      <c r="U51" s="73">
        <f t="shared" si="9"/>
      </c>
      <c r="V51" s="73">
        <f t="shared" si="10"/>
      </c>
      <c r="W51" s="73">
        <f t="shared" si="11"/>
      </c>
      <c r="X51" s="73">
        <f t="shared" si="12"/>
      </c>
      <c r="Y51" s="73">
        <f t="shared" si="13"/>
      </c>
      <c r="Z51" s="73">
        <f t="shared" si="14"/>
      </c>
      <c r="AA51" s="73">
        <f t="shared" si="15"/>
      </c>
      <c r="AB51" s="93">
        <f t="shared" si="19"/>
      </c>
      <c r="AC51" s="93">
        <f t="shared" si="19"/>
      </c>
      <c r="AD51" s="93">
        <f t="shared" si="19"/>
      </c>
      <c r="AE51" s="93">
        <f t="shared" si="19"/>
      </c>
      <c r="AF51" s="93">
        <f t="shared" si="17"/>
        <v>0</v>
      </c>
      <c r="AG51" s="93">
        <f t="shared" si="19"/>
      </c>
      <c r="AH51" s="93">
        <f t="shared" si="18"/>
        <v>0</v>
      </c>
    </row>
    <row r="52" spans="1:34" ht="16.5" customHeight="1">
      <c r="A52" s="58"/>
      <c r="B52" s="51"/>
      <c r="C52" s="51"/>
      <c r="D52" s="51"/>
      <c r="E52" s="51"/>
      <c r="F52" s="51"/>
      <c r="G52" s="51"/>
      <c r="H52" s="52"/>
      <c r="I52" s="51"/>
      <c r="J52" s="58"/>
      <c r="K52" s="71"/>
      <c r="L52" s="71"/>
      <c r="M52" s="71">
        <f t="shared" si="2"/>
      </c>
      <c r="N52" s="71">
        <f>IF(AB52="","",VLOOKUP(AF52,'基本データ'!$A$106:$B$112,2))</f>
      </c>
      <c r="O52" s="71">
        <f t="shared" si="3"/>
      </c>
      <c r="P52" s="71" t="str">
        <f t="shared" si="4"/>
        <v>　</v>
      </c>
      <c r="Q52" s="71">
        <f t="shared" si="5"/>
      </c>
      <c r="R52" s="72">
        <f t="shared" si="6"/>
      </c>
      <c r="S52" s="73">
        <f t="shared" si="7"/>
      </c>
      <c r="T52" s="73">
        <f t="shared" si="8"/>
      </c>
      <c r="U52" s="73">
        <f t="shared" si="9"/>
      </c>
      <c r="V52" s="73">
        <f t="shared" si="10"/>
      </c>
      <c r="W52" s="73">
        <f t="shared" si="11"/>
      </c>
      <c r="X52" s="73">
        <f t="shared" si="12"/>
      </c>
      <c r="Y52" s="73">
        <f t="shared" si="13"/>
      </c>
      <c r="Z52" s="73">
        <f t="shared" si="14"/>
      </c>
      <c r="AA52" s="73">
        <f t="shared" si="15"/>
      </c>
      <c r="AB52" s="93">
        <f t="shared" si="19"/>
      </c>
      <c r="AC52" s="93">
        <f t="shared" si="19"/>
      </c>
      <c r="AD52" s="93">
        <f t="shared" si="19"/>
      </c>
      <c r="AE52" s="93">
        <f t="shared" si="19"/>
      </c>
      <c r="AF52" s="93">
        <f t="shared" si="17"/>
        <v>0</v>
      </c>
      <c r="AG52" s="93">
        <f t="shared" si="19"/>
      </c>
      <c r="AH52" s="93">
        <f t="shared" si="18"/>
        <v>0</v>
      </c>
    </row>
    <row r="53" spans="1:34" ht="16.5" customHeight="1">
      <c r="A53" s="58"/>
      <c r="B53" s="51"/>
      <c r="C53" s="51"/>
      <c r="D53" s="51"/>
      <c r="E53" s="51"/>
      <c r="F53" s="51"/>
      <c r="G53" s="51"/>
      <c r="H53" s="52"/>
      <c r="I53" s="51"/>
      <c r="J53" s="58"/>
      <c r="K53" s="71"/>
      <c r="L53" s="71"/>
      <c r="M53" s="71">
        <f t="shared" si="2"/>
      </c>
      <c r="N53" s="71">
        <f>IF(AB53="","",VLOOKUP(AF53,'基本データ'!$A$106:$B$112,2))</f>
      </c>
      <c r="O53" s="71">
        <f t="shared" si="3"/>
      </c>
      <c r="P53" s="71" t="str">
        <f t="shared" si="4"/>
        <v>　</v>
      </c>
      <c r="Q53" s="71">
        <f t="shared" si="5"/>
      </c>
      <c r="R53" s="72">
        <f t="shared" si="6"/>
      </c>
      <c r="S53" s="73">
        <f t="shared" si="7"/>
      </c>
      <c r="T53" s="73">
        <f t="shared" si="8"/>
      </c>
      <c r="U53" s="73">
        <f t="shared" si="9"/>
      </c>
      <c r="V53" s="73">
        <f t="shared" si="10"/>
      </c>
      <c r="W53" s="73">
        <f t="shared" si="11"/>
      </c>
      <c r="X53" s="73">
        <f t="shared" si="12"/>
      </c>
      <c r="Y53" s="73">
        <f t="shared" si="13"/>
      </c>
      <c r="Z53" s="73">
        <f t="shared" si="14"/>
      </c>
      <c r="AA53" s="73">
        <f t="shared" si="15"/>
      </c>
      <c r="AB53" s="93">
        <f t="shared" si="19"/>
      </c>
      <c r="AC53" s="93">
        <f t="shared" si="19"/>
      </c>
      <c r="AD53" s="93">
        <f t="shared" si="19"/>
      </c>
      <c r="AE53" s="93">
        <f t="shared" si="19"/>
      </c>
      <c r="AF53" s="93">
        <f t="shared" si="17"/>
        <v>0</v>
      </c>
      <c r="AG53" s="93">
        <f t="shared" si="19"/>
      </c>
      <c r="AH53" s="93">
        <f t="shared" si="18"/>
        <v>0</v>
      </c>
    </row>
    <row r="54" spans="1:34" ht="16.5" customHeight="1">
      <c r="A54" s="58"/>
      <c r="B54" s="51"/>
      <c r="C54" s="51"/>
      <c r="D54" s="51"/>
      <c r="E54" s="51"/>
      <c r="F54" s="51"/>
      <c r="G54" s="51"/>
      <c r="H54" s="52"/>
      <c r="I54" s="51"/>
      <c r="J54" s="58"/>
      <c r="K54" s="71"/>
      <c r="L54" s="71"/>
      <c r="M54" s="71">
        <f t="shared" si="2"/>
      </c>
      <c r="N54" s="71">
        <f>IF(AB54="","",VLOOKUP(AF54,'基本データ'!$A$106:$B$112,2))</f>
      </c>
      <c r="O54" s="71">
        <f t="shared" si="3"/>
      </c>
      <c r="P54" s="71" t="str">
        <f t="shared" si="4"/>
        <v>　</v>
      </c>
      <c r="Q54" s="71">
        <f t="shared" si="5"/>
      </c>
      <c r="R54" s="72">
        <f t="shared" si="6"/>
      </c>
      <c r="S54" s="73">
        <f t="shared" si="7"/>
      </c>
      <c r="T54" s="73">
        <f t="shared" si="8"/>
      </c>
      <c r="U54" s="73">
        <f t="shared" si="9"/>
      </c>
      <c r="V54" s="73">
        <f t="shared" si="10"/>
      </c>
      <c r="W54" s="73">
        <f t="shared" si="11"/>
      </c>
      <c r="X54" s="73">
        <f t="shared" si="12"/>
      </c>
      <c r="Y54" s="73">
        <f t="shared" si="13"/>
      </c>
      <c r="Z54" s="73">
        <f t="shared" si="14"/>
      </c>
      <c r="AA54" s="73">
        <f t="shared" si="15"/>
      </c>
      <c r="AB54" s="93">
        <f t="shared" si="19"/>
      </c>
      <c r="AC54" s="93">
        <f t="shared" si="19"/>
      </c>
      <c r="AD54" s="93">
        <f t="shared" si="19"/>
      </c>
      <c r="AE54" s="93">
        <f t="shared" si="19"/>
      </c>
      <c r="AF54" s="93">
        <f t="shared" si="17"/>
        <v>0</v>
      </c>
      <c r="AG54" s="93">
        <f t="shared" si="19"/>
      </c>
      <c r="AH54" s="93">
        <f t="shared" si="18"/>
        <v>0</v>
      </c>
    </row>
    <row r="55" spans="1:34" ht="16.5" customHeight="1">
      <c r="A55" s="58"/>
      <c r="B55" s="51"/>
      <c r="C55" s="51"/>
      <c r="D55" s="51"/>
      <c r="E55" s="51"/>
      <c r="F55" s="51"/>
      <c r="G55" s="51"/>
      <c r="H55" s="52"/>
      <c r="I55" s="51"/>
      <c r="J55" s="58"/>
      <c r="K55" s="71"/>
      <c r="L55" s="71"/>
      <c r="M55" s="71">
        <f t="shared" si="2"/>
      </c>
      <c r="N55" s="71">
        <f>IF(AB55="","",VLOOKUP(AF55,'基本データ'!$A$106:$B$112,2))</f>
      </c>
      <c r="O55" s="71">
        <f t="shared" si="3"/>
      </c>
      <c r="P55" s="71" t="str">
        <f t="shared" si="4"/>
        <v>　</v>
      </c>
      <c r="Q55" s="71">
        <f t="shared" si="5"/>
      </c>
      <c r="R55" s="72">
        <f t="shared" si="6"/>
      </c>
      <c r="S55" s="73">
        <f t="shared" si="7"/>
      </c>
      <c r="T55" s="73">
        <f t="shared" si="8"/>
      </c>
      <c r="U55" s="73">
        <f t="shared" si="9"/>
      </c>
      <c r="V55" s="73">
        <f t="shared" si="10"/>
      </c>
      <c r="W55" s="73">
        <f t="shared" si="11"/>
      </c>
      <c r="X55" s="73">
        <f t="shared" si="12"/>
      </c>
      <c r="Y55" s="73">
        <f t="shared" si="13"/>
      </c>
      <c r="Z55" s="73">
        <f t="shared" si="14"/>
      </c>
      <c r="AA55" s="73">
        <f t="shared" si="15"/>
      </c>
      <c r="AB55" s="93">
        <f t="shared" si="19"/>
      </c>
      <c r="AC55" s="93">
        <f t="shared" si="19"/>
      </c>
      <c r="AD55" s="93">
        <f t="shared" si="19"/>
      </c>
      <c r="AE55" s="93">
        <f t="shared" si="19"/>
      </c>
      <c r="AF55" s="93">
        <f t="shared" si="17"/>
        <v>0</v>
      </c>
      <c r="AG55" s="93">
        <f t="shared" si="19"/>
      </c>
      <c r="AH55" s="93">
        <f t="shared" si="18"/>
        <v>0</v>
      </c>
    </row>
    <row r="56" spans="1:34" ht="16.5" customHeight="1">
      <c r="A56" s="58"/>
      <c r="B56" s="51"/>
      <c r="C56" s="51"/>
      <c r="D56" s="51"/>
      <c r="E56" s="51"/>
      <c r="F56" s="51"/>
      <c r="G56" s="51"/>
      <c r="H56" s="52"/>
      <c r="I56" s="51"/>
      <c r="J56" s="58"/>
      <c r="K56" s="71"/>
      <c r="L56" s="71"/>
      <c r="M56" s="71">
        <f t="shared" si="2"/>
      </c>
      <c r="N56" s="71">
        <f>IF(AB56="","",VLOOKUP(AF56,'基本データ'!$A$106:$B$112,2))</f>
      </c>
      <c r="O56" s="71">
        <f t="shared" si="3"/>
      </c>
      <c r="P56" s="71" t="str">
        <f t="shared" si="4"/>
        <v>　</v>
      </c>
      <c r="Q56" s="71">
        <f t="shared" si="5"/>
      </c>
      <c r="R56" s="72">
        <f t="shared" si="6"/>
      </c>
      <c r="S56" s="73">
        <f t="shared" si="7"/>
      </c>
      <c r="T56" s="73">
        <f t="shared" si="8"/>
      </c>
      <c r="U56" s="73">
        <f t="shared" si="9"/>
      </c>
      <c r="V56" s="73">
        <f t="shared" si="10"/>
      </c>
      <c r="W56" s="73">
        <f t="shared" si="11"/>
      </c>
      <c r="X56" s="73">
        <f t="shared" si="12"/>
      </c>
      <c r="Y56" s="73">
        <f t="shared" si="13"/>
      </c>
      <c r="Z56" s="73">
        <f t="shared" si="14"/>
      </c>
      <c r="AA56" s="73">
        <f t="shared" si="15"/>
      </c>
      <c r="AB56" s="93">
        <f t="shared" si="19"/>
      </c>
      <c r="AC56" s="93">
        <f t="shared" si="19"/>
      </c>
      <c r="AD56" s="93">
        <f t="shared" si="19"/>
      </c>
      <c r="AE56" s="93">
        <f t="shared" si="19"/>
      </c>
      <c r="AF56" s="93">
        <f t="shared" si="17"/>
        <v>0</v>
      </c>
      <c r="AG56" s="93">
        <f t="shared" si="19"/>
      </c>
      <c r="AH56" s="93">
        <f t="shared" si="18"/>
        <v>0</v>
      </c>
    </row>
    <row r="57" spans="1:34" ht="16.5" customHeight="1">
      <c r="A57" s="58"/>
      <c r="B57" s="51"/>
      <c r="C57" s="51"/>
      <c r="D57" s="51"/>
      <c r="E57" s="51"/>
      <c r="F57" s="51"/>
      <c r="G57" s="51"/>
      <c r="H57" s="52"/>
      <c r="I57" s="51"/>
      <c r="J57" s="58"/>
      <c r="K57" s="71"/>
      <c r="L57" s="71"/>
      <c r="M57" s="71">
        <f t="shared" si="2"/>
      </c>
      <c r="N57" s="71">
        <f>IF(AB57="","",VLOOKUP(AF57,'基本データ'!$A$106:$B$112,2))</f>
      </c>
      <c r="O57" s="71">
        <f t="shared" si="3"/>
      </c>
      <c r="P57" s="71" t="str">
        <f t="shared" si="4"/>
        <v>　</v>
      </c>
      <c r="Q57" s="71">
        <f t="shared" si="5"/>
      </c>
      <c r="R57" s="72">
        <f t="shared" si="6"/>
      </c>
      <c r="S57" s="73">
        <f t="shared" si="7"/>
      </c>
      <c r="T57" s="73">
        <f t="shared" si="8"/>
      </c>
      <c r="U57" s="73">
        <f t="shared" si="9"/>
      </c>
      <c r="V57" s="73">
        <f t="shared" si="10"/>
      </c>
      <c r="W57" s="73">
        <f t="shared" si="11"/>
      </c>
      <c r="X57" s="73">
        <f t="shared" si="12"/>
      </c>
      <c r="Y57" s="73">
        <f t="shared" si="13"/>
      </c>
      <c r="Z57" s="73">
        <f t="shared" si="14"/>
      </c>
      <c r="AA57" s="73">
        <f t="shared" si="15"/>
      </c>
      <c r="AB57" s="93">
        <f t="shared" si="19"/>
      </c>
      <c r="AC57" s="93">
        <f t="shared" si="19"/>
      </c>
      <c r="AD57" s="93">
        <f t="shared" si="19"/>
      </c>
      <c r="AE57" s="93">
        <f t="shared" si="19"/>
      </c>
      <c r="AF57" s="93">
        <f t="shared" si="17"/>
        <v>0</v>
      </c>
      <c r="AG57" s="93">
        <f t="shared" si="19"/>
      </c>
      <c r="AH57" s="93">
        <f t="shared" si="18"/>
        <v>0</v>
      </c>
    </row>
    <row r="58" spans="1:34" ht="16.5" customHeight="1">
      <c r="A58" s="58"/>
      <c r="B58" s="51"/>
      <c r="C58" s="51"/>
      <c r="D58" s="51"/>
      <c r="E58" s="51"/>
      <c r="F58" s="51"/>
      <c r="G58" s="51"/>
      <c r="H58" s="52"/>
      <c r="I58" s="51"/>
      <c r="J58" s="58"/>
      <c r="K58" s="71"/>
      <c r="L58" s="71"/>
      <c r="M58" s="71">
        <f t="shared" si="2"/>
      </c>
      <c r="N58" s="71">
        <f>IF(AB58="","",VLOOKUP(AF58,'基本データ'!$A$106:$B$112,2))</f>
      </c>
      <c r="O58" s="71">
        <f t="shared" si="3"/>
      </c>
      <c r="P58" s="71" t="str">
        <f t="shared" si="4"/>
        <v>　</v>
      </c>
      <c r="Q58" s="71">
        <f t="shared" si="5"/>
      </c>
      <c r="R58" s="72">
        <f t="shared" si="6"/>
      </c>
      <c r="S58" s="73">
        <f t="shared" si="7"/>
      </c>
      <c r="T58" s="73">
        <f t="shared" si="8"/>
      </c>
      <c r="U58" s="73">
        <f t="shared" si="9"/>
      </c>
      <c r="V58" s="73">
        <f t="shared" si="10"/>
      </c>
      <c r="W58" s="73">
        <f t="shared" si="11"/>
      </c>
      <c r="X58" s="73">
        <f t="shared" si="12"/>
      </c>
      <c r="Y58" s="73">
        <f t="shared" si="13"/>
      </c>
      <c r="Z58" s="73">
        <f t="shared" si="14"/>
      </c>
      <c r="AA58" s="73">
        <f t="shared" si="15"/>
      </c>
      <c r="AB58" s="93">
        <f t="shared" si="19"/>
      </c>
      <c r="AC58" s="93">
        <f t="shared" si="19"/>
      </c>
      <c r="AD58" s="93">
        <f t="shared" si="19"/>
      </c>
      <c r="AE58" s="93">
        <f t="shared" si="19"/>
      </c>
      <c r="AF58" s="93">
        <f t="shared" si="17"/>
        <v>0</v>
      </c>
      <c r="AG58" s="93">
        <f t="shared" si="19"/>
      </c>
      <c r="AH58" s="93">
        <f t="shared" si="18"/>
        <v>0</v>
      </c>
    </row>
    <row r="59" spans="1:34" ht="16.5" customHeight="1">
      <c r="A59" s="58"/>
      <c r="B59" s="51"/>
      <c r="C59" s="51"/>
      <c r="D59" s="51"/>
      <c r="E59" s="51"/>
      <c r="F59" s="51"/>
      <c r="G59" s="51"/>
      <c r="H59" s="52"/>
      <c r="I59" s="51"/>
      <c r="J59" s="58"/>
      <c r="K59" s="71"/>
      <c r="L59" s="71"/>
      <c r="M59" s="71">
        <f t="shared" si="2"/>
      </c>
      <c r="N59" s="71">
        <f>IF(AB59="","",VLOOKUP(AF59,'基本データ'!$A$106:$B$112,2))</f>
      </c>
      <c r="O59" s="71">
        <f t="shared" si="3"/>
      </c>
      <c r="P59" s="71" t="str">
        <f t="shared" si="4"/>
        <v>　</v>
      </c>
      <c r="Q59" s="71">
        <f t="shared" si="5"/>
      </c>
      <c r="R59" s="72">
        <f t="shared" si="6"/>
      </c>
      <c r="S59" s="73">
        <f t="shared" si="7"/>
      </c>
      <c r="T59" s="73">
        <f t="shared" si="8"/>
      </c>
      <c r="U59" s="73">
        <f t="shared" si="9"/>
      </c>
      <c r="V59" s="73">
        <f t="shared" si="10"/>
      </c>
      <c r="W59" s="73">
        <f t="shared" si="11"/>
      </c>
      <c r="X59" s="73">
        <f t="shared" si="12"/>
      </c>
      <c r="Y59" s="73">
        <f t="shared" si="13"/>
      </c>
      <c r="Z59" s="73">
        <f t="shared" si="14"/>
      </c>
      <c r="AA59" s="73">
        <f t="shared" si="15"/>
      </c>
      <c r="AB59" s="93">
        <f t="shared" si="19"/>
      </c>
      <c r="AC59" s="93">
        <f t="shared" si="19"/>
      </c>
      <c r="AD59" s="93">
        <f t="shared" si="19"/>
      </c>
      <c r="AE59" s="93">
        <f t="shared" si="19"/>
      </c>
      <c r="AF59" s="93">
        <f t="shared" si="17"/>
        <v>0</v>
      </c>
      <c r="AG59" s="93">
        <f t="shared" si="19"/>
      </c>
      <c r="AH59" s="93">
        <f t="shared" si="18"/>
        <v>0</v>
      </c>
    </row>
    <row r="60" spans="1:34" ht="16.5" customHeight="1">
      <c r="A60" s="58"/>
      <c r="B60" s="51"/>
      <c r="C60" s="51"/>
      <c r="D60" s="51"/>
      <c r="E60" s="51"/>
      <c r="F60" s="51"/>
      <c r="G60" s="51"/>
      <c r="H60" s="52"/>
      <c r="I60" s="51"/>
      <c r="J60" s="58"/>
      <c r="K60" s="71"/>
      <c r="L60" s="71"/>
      <c r="M60" s="71">
        <f t="shared" si="2"/>
      </c>
      <c r="N60" s="71">
        <f>IF(AB60="","",VLOOKUP(AF60,'基本データ'!$A$106:$B$112,2))</f>
      </c>
      <c r="O60" s="71">
        <f t="shared" si="3"/>
      </c>
      <c r="P60" s="71" t="str">
        <f t="shared" si="4"/>
        <v>　</v>
      </c>
      <c r="Q60" s="71">
        <f t="shared" si="5"/>
      </c>
      <c r="R60" s="72">
        <f t="shared" si="6"/>
      </c>
      <c r="S60" s="73">
        <f t="shared" si="7"/>
      </c>
      <c r="T60" s="73">
        <f t="shared" si="8"/>
      </c>
      <c r="U60" s="73">
        <f t="shared" si="9"/>
      </c>
      <c r="V60" s="73">
        <f t="shared" si="10"/>
      </c>
      <c r="W60" s="73">
        <f t="shared" si="11"/>
      </c>
      <c r="X60" s="73">
        <f t="shared" si="12"/>
      </c>
      <c r="Y60" s="73">
        <f t="shared" si="13"/>
      </c>
      <c r="Z60" s="73">
        <f t="shared" si="14"/>
      </c>
      <c r="AA60" s="73">
        <f t="shared" si="15"/>
      </c>
      <c r="AB60" s="93">
        <f t="shared" si="19"/>
      </c>
      <c r="AC60" s="93">
        <f t="shared" si="19"/>
      </c>
      <c r="AD60" s="93">
        <f t="shared" si="19"/>
      </c>
      <c r="AE60" s="93">
        <f t="shared" si="19"/>
      </c>
      <c r="AF60" s="93">
        <f t="shared" si="17"/>
        <v>0</v>
      </c>
      <c r="AG60" s="93">
        <f t="shared" si="19"/>
      </c>
      <c r="AH60" s="93">
        <f t="shared" si="18"/>
        <v>0</v>
      </c>
    </row>
    <row r="61" spans="1:34" ht="16.5" customHeight="1">
      <c r="A61" s="58"/>
      <c r="B61" s="51"/>
      <c r="C61" s="51"/>
      <c r="D61" s="51"/>
      <c r="E61" s="51"/>
      <c r="F61" s="51"/>
      <c r="G61" s="51"/>
      <c r="H61" s="52"/>
      <c r="I61" s="51"/>
      <c r="J61" s="58"/>
      <c r="K61" s="71"/>
      <c r="L61" s="71"/>
      <c r="M61" s="71">
        <f t="shared" si="2"/>
      </c>
      <c r="N61" s="71">
        <f>IF(AB61="","",VLOOKUP(AF61,'基本データ'!$A$106:$B$112,2))</f>
      </c>
      <c r="O61" s="71">
        <f t="shared" si="3"/>
      </c>
      <c r="P61" s="71" t="str">
        <f t="shared" si="4"/>
        <v>　</v>
      </c>
      <c r="Q61" s="71">
        <f t="shared" si="5"/>
      </c>
      <c r="R61" s="72">
        <f t="shared" si="6"/>
      </c>
      <c r="S61" s="73">
        <f t="shared" si="7"/>
      </c>
      <c r="T61" s="73">
        <f t="shared" si="8"/>
      </c>
      <c r="U61" s="73">
        <f t="shared" si="9"/>
      </c>
      <c r="V61" s="73">
        <f t="shared" si="10"/>
      </c>
      <c r="W61" s="73">
        <f t="shared" si="11"/>
      </c>
      <c r="X61" s="73">
        <f t="shared" si="12"/>
      </c>
      <c r="Y61" s="73">
        <f t="shared" si="13"/>
      </c>
      <c r="Z61" s="73">
        <f t="shared" si="14"/>
      </c>
      <c r="AA61" s="73">
        <f t="shared" si="15"/>
      </c>
      <c r="AB61" s="93">
        <f t="shared" si="19"/>
      </c>
      <c r="AC61" s="93">
        <f t="shared" si="19"/>
      </c>
      <c r="AD61" s="93">
        <f t="shared" si="19"/>
      </c>
      <c r="AE61" s="93">
        <f t="shared" si="19"/>
      </c>
      <c r="AF61" s="93">
        <f t="shared" si="17"/>
        <v>0</v>
      </c>
      <c r="AG61" s="93">
        <f t="shared" si="19"/>
      </c>
      <c r="AH61" s="93">
        <f t="shared" si="18"/>
        <v>0</v>
      </c>
    </row>
    <row r="62" spans="1:34" ht="16.5" customHeight="1">
      <c r="A62" s="58"/>
      <c r="B62" s="51"/>
      <c r="C62" s="51"/>
      <c r="D62" s="51"/>
      <c r="E62" s="51"/>
      <c r="F62" s="51"/>
      <c r="G62" s="51"/>
      <c r="H62" s="52"/>
      <c r="I62" s="51"/>
      <c r="J62" s="58"/>
      <c r="K62" s="71"/>
      <c r="L62" s="71"/>
      <c r="M62" s="71">
        <f t="shared" si="2"/>
      </c>
      <c r="N62" s="71">
        <f>IF(AB62="","",VLOOKUP(AF62,'基本データ'!$A$106:$B$112,2))</f>
      </c>
      <c r="O62" s="71">
        <f t="shared" si="3"/>
      </c>
      <c r="P62" s="71" t="str">
        <f t="shared" si="4"/>
        <v>　</v>
      </c>
      <c r="Q62" s="71">
        <f t="shared" si="5"/>
      </c>
      <c r="R62" s="72">
        <f t="shared" si="6"/>
      </c>
      <c r="S62" s="73">
        <f t="shared" si="7"/>
      </c>
      <c r="T62" s="73">
        <f t="shared" si="8"/>
      </c>
      <c r="U62" s="73">
        <f t="shared" si="9"/>
      </c>
      <c r="V62" s="73">
        <f t="shared" si="10"/>
      </c>
      <c r="W62" s="73">
        <f t="shared" si="11"/>
      </c>
      <c r="X62" s="73">
        <f t="shared" si="12"/>
      </c>
      <c r="Y62" s="73">
        <f t="shared" si="13"/>
      </c>
      <c r="Z62" s="73">
        <f t="shared" si="14"/>
      </c>
      <c r="AA62" s="73">
        <f t="shared" si="15"/>
      </c>
      <c r="AB62" s="93">
        <f t="shared" si="19"/>
      </c>
      <c r="AC62" s="93">
        <f t="shared" si="19"/>
      </c>
      <c r="AD62" s="93">
        <f t="shared" si="19"/>
      </c>
      <c r="AE62" s="93">
        <f t="shared" si="19"/>
      </c>
      <c r="AF62" s="93">
        <f t="shared" si="17"/>
        <v>0</v>
      </c>
      <c r="AG62" s="93">
        <f t="shared" si="19"/>
      </c>
      <c r="AH62" s="93">
        <f t="shared" si="18"/>
        <v>0</v>
      </c>
    </row>
    <row r="63" spans="1:34" ht="16.5" customHeight="1">
      <c r="A63" s="58"/>
      <c r="B63" s="51"/>
      <c r="C63" s="51"/>
      <c r="D63" s="51"/>
      <c r="E63" s="51"/>
      <c r="F63" s="51"/>
      <c r="G63" s="51"/>
      <c r="H63" s="52"/>
      <c r="I63" s="51"/>
      <c r="J63" s="58"/>
      <c r="K63" s="71"/>
      <c r="L63" s="71"/>
      <c r="M63" s="71">
        <f t="shared" si="2"/>
      </c>
      <c r="N63" s="71">
        <f>IF(AB63="","",VLOOKUP(AF63,'基本データ'!$A$106:$B$112,2))</f>
      </c>
      <c r="O63" s="71">
        <f t="shared" si="3"/>
      </c>
      <c r="P63" s="71" t="str">
        <f t="shared" si="4"/>
        <v>　</v>
      </c>
      <c r="Q63" s="71">
        <f t="shared" si="5"/>
      </c>
      <c r="R63" s="72">
        <f t="shared" si="6"/>
      </c>
      <c r="S63" s="73">
        <f t="shared" si="7"/>
      </c>
      <c r="T63" s="73">
        <f t="shared" si="8"/>
      </c>
      <c r="U63" s="73">
        <f t="shared" si="9"/>
      </c>
      <c r="V63" s="73">
        <f t="shared" si="10"/>
      </c>
      <c r="W63" s="73">
        <f t="shared" si="11"/>
      </c>
      <c r="X63" s="73">
        <f t="shared" si="12"/>
      </c>
      <c r="Y63" s="73">
        <f t="shared" si="13"/>
      </c>
      <c r="Z63" s="73">
        <f t="shared" si="14"/>
      </c>
      <c r="AA63" s="73">
        <f t="shared" si="15"/>
      </c>
      <c r="AB63" s="93">
        <f t="shared" si="19"/>
      </c>
      <c r="AC63" s="93">
        <f t="shared" si="19"/>
      </c>
      <c r="AD63" s="93">
        <f t="shared" si="19"/>
      </c>
      <c r="AE63" s="93">
        <f t="shared" si="19"/>
      </c>
      <c r="AF63" s="93">
        <f t="shared" si="17"/>
        <v>0</v>
      </c>
      <c r="AG63" s="93">
        <f t="shared" si="19"/>
      </c>
      <c r="AH63" s="93">
        <f t="shared" si="18"/>
        <v>0</v>
      </c>
    </row>
    <row r="64" spans="1:34" ht="16.5" customHeight="1">
      <c r="A64" s="58"/>
      <c r="B64" s="51"/>
      <c r="C64" s="51"/>
      <c r="D64" s="51"/>
      <c r="E64" s="51"/>
      <c r="F64" s="51"/>
      <c r="G64" s="51"/>
      <c r="H64" s="52"/>
      <c r="I64" s="51"/>
      <c r="J64" s="58"/>
      <c r="K64" s="71"/>
      <c r="L64" s="71"/>
      <c r="M64" s="71">
        <f t="shared" si="2"/>
      </c>
      <c r="N64" s="71">
        <f>IF(AB64="","",VLOOKUP(AF64,'基本データ'!$A$106:$B$112,2))</f>
      </c>
      <c r="O64" s="71">
        <f t="shared" si="3"/>
      </c>
      <c r="P64" s="71" t="str">
        <f t="shared" si="4"/>
        <v>　</v>
      </c>
      <c r="Q64" s="71">
        <f t="shared" si="5"/>
      </c>
      <c r="R64" s="72">
        <f t="shared" si="6"/>
      </c>
      <c r="S64" s="73">
        <f t="shared" si="7"/>
      </c>
      <c r="T64" s="73">
        <f t="shared" si="8"/>
      </c>
      <c r="U64" s="73">
        <f t="shared" si="9"/>
      </c>
      <c r="V64" s="73">
        <f t="shared" si="10"/>
      </c>
      <c r="W64" s="73">
        <f t="shared" si="11"/>
      </c>
      <c r="X64" s="73">
        <f t="shared" si="12"/>
      </c>
      <c r="Y64" s="73">
        <f t="shared" si="13"/>
      </c>
      <c r="Z64" s="73">
        <f t="shared" si="14"/>
      </c>
      <c r="AA64" s="73">
        <f t="shared" si="15"/>
      </c>
      <c r="AB64" s="93">
        <f t="shared" si="19"/>
      </c>
      <c r="AC64" s="93">
        <f t="shared" si="19"/>
      </c>
      <c r="AD64" s="93">
        <f t="shared" si="19"/>
      </c>
      <c r="AE64" s="93">
        <f t="shared" si="19"/>
      </c>
      <c r="AF64" s="93">
        <f t="shared" si="17"/>
        <v>0</v>
      </c>
      <c r="AG64" s="93">
        <f t="shared" si="19"/>
      </c>
      <c r="AH64" s="93">
        <f t="shared" si="18"/>
        <v>0</v>
      </c>
    </row>
    <row r="65" spans="1:34" ht="16.5" customHeight="1">
      <c r="A65" s="58"/>
      <c r="B65" s="51"/>
      <c r="C65" s="51"/>
      <c r="D65" s="51"/>
      <c r="E65" s="51"/>
      <c r="F65" s="51"/>
      <c r="G65" s="51"/>
      <c r="H65" s="52"/>
      <c r="I65" s="51"/>
      <c r="J65" s="58"/>
      <c r="K65" s="71"/>
      <c r="L65" s="71"/>
      <c r="M65" s="71">
        <f t="shared" si="2"/>
      </c>
      <c r="N65" s="71">
        <f>IF(AB65="","",VLOOKUP(AF65,'基本データ'!$A$106:$B$112,2))</f>
      </c>
      <c r="O65" s="71">
        <f t="shared" si="3"/>
      </c>
      <c r="P65" s="71" t="str">
        <f t="shared" si="4"/>
        <v>　</v>
      </c>
      <c r="Q65" s="71">
        <f t="shared" si="5"/>
      </c>
      <c r="R65" s="72">
        <f t="shared" si="6"/>
      </c>
      <c r="S65" s="73">
        <f t="shared" si="7"/>
      </c>
      <c r="T65" s="73">
        <f t="shared" si="8"/>
      </c>
      <c r="U65" s="73">
        <f t="shared" si="9"/>
      </c>
      <c r="V65" s="73">
        <f t="shared" si="10"/>
      </c>
      <c r="W65" s="73">
        <f t="shared" si="11"/>
      </c>
      <c r="X65" s="73">
        <f t="shared" si="12"/>
      </c>
      <c r="Y65" s="73">
        <f t="shared" si="13"/>
      </c>
      <c r="Z65" s="73">
        <f t="shared" si="14"/>
      </c>
      <c r="AA65" s="73">
        <f t="shared" si="15"/>
      </c>
      <c r="AB65" s="93">
        <f t="shared" si="19"/>
      </c>
      <c r="AC65" s="93">
        <f t="shared" si="19"/>
      </c>
      <c r="AD65" s="93">
        <f t="shared" si="19"/>
      </c>
      <c r="AE65" s="93">
        <f t="shared" si="19"/>
      </c>
      <c r="AF65" s="93">
        <f t="shared" si="17"/>
        <v>0</v>
      </c>
      <c r="AG65" s="93">
        <f t="shared" si="19"/>
      </c>
      <c r="AH65" s="93">
        <f t="shared" si="18"/>
        <v>0</v>
      </c>
    </row>
    <row r="66" spans="1:34" ht="16.5" customHeight="1">
      <c r="A66" s="58"/>
      <c r="B66" s="51"/>
      <c r="C66" s="51"/>
      <c r="D66" s="51"/>
      <c r="E66" s="51"/>
      <c r="F66" s="51"/>
      <c r="G66" s="51"/>
      <c r="H66" s="52"/>
      <c r="I66" s="51"/>
      <c r="J66" s="58"/>
      <c r="K66" s="71"/>
      <c r="L66" s="71"/>
      <c r="M66" s="71">
        <f t="shared" si="2"/>
      </c>
      <c r="N66" s="71">
        <f>IF(AB66="","",VLOOKUP(AF66,'基本データ'!$A$106:$B$112,2))</f>
      </c>
      <c r="O66" s="71">
        <f t="shared" si="3"/>
      </c>
      <c r="P66" s="71" t="str">
        <f t="shared" si="4"/>
        <v>　</v>
      </c>
      <c r="Q66" s="71">
        <f t="shared" si="5"/>
      </c>
      <c r="R66" s="72">
        <f t="shared" si="6"/>
      </c>
      <c r="S66" s="73">
        <f t="shared" si="7"/>
      </c>
      <c r="T66" s="73">
        <f t="shared" si="8"/>
      </c>
      <c r="U66" s="73">
        <f t="shared" si="9"/>
      </c>
      <c r="V66" s="73">
        <f t="shared" si="10"/>
      </c>
      <c r="W66" s="73">
        <f t="shared" si="11"/>
      </c>
      <c r="X66" s="73">
        <f t="shared" si="12"/>
      </c>
      <c r="Y66" s="73">
        <f t="shared" si="13"/>
      </c>
      <c r="Z66" s="73">
        <f t="shared" si="14"/>
      </c>
      <c r="AA66" s="73">
        <f t="shared" si="15"/>
      </c>
      <c r="AB66" s="93">
        <f t="shared" si="19"/>
      </c>
      <c r="AC66" s="93">
        <f t="shared" si="19"/>
      </c>
      <c r="AD66" s="93">
        <f t="shared" si="19"/>
      </c>
      <c r="AE66" s="93">
        <f t="shared" si="19"/>
      </c>
      <c r="AF66" s="93">
        <f t="shared" si="17"/>
        <v>0</v>
      </c>
      <c r="AG66" s="93">
        <f t="shared" si="19"/>
      </c>
      <c r="AH66" s="93">
        <f t="shared" si="18"/>
        <v>0</v>
      </c>
    </row>
    <row r="67" spans="1:10" ht="16.5" customHeight="1">
      <c r="A67" s="58"/>
      <c r="B67" s="58"/>
      <c r="C67" s="58"/>
      <c r="D67" s="58"/>
      <c r="E67" s="58"/>
      <c r="F67" s="58"/>
      <c r="G67" s="58"/>
      <c r="H67" s="58"/>
      <c r="I67" s="58"/>
      <c r="J67" s="58"/>
    </row>
    <row r="68" spans="1:10" ht="16.5" customHeight="1">
      <c r="A68" s="58"/>
      <c r="B68" s="58"/>
      <c r="C68" s="58"/>
      <c r="D68" s="58"/>
      <c r="E68" s="58"/>
      <c r="F68" s="58"/>
      <c r="G68" s="58"/>
      <c r="H68" s="58"/>
      <c r="I68" s="58"/>
      <c r="J68" s="58"/>
    </row>
    <row r="69" spans="1:10" ht="16.5" customHeight="1">
      <c r="A69" s="58"/>
      <c r="B69" s="58"/>
      <c r="C69" s="58"/>
      <c r="D69" s="58"/>
      <c r="E69" s="58"/>
      <c r="F69" s="58"/>
      <c r="G69" s="58"/>
      <c r="H69" s="58"/>
      <c r="I69" s="58"/>
      <c r="J69" s="58"/>
    </row>
    <row r="70" spans="1:10" ht="16.5" customHeight="1">
      <c r="A70" s="58"/>
      <c r="B70" s="58"/>
      <c r="C70" s="58"/>
      <c r="D70" s="58"/>
      <c r="E70" s="58"/>
      <c r="F70" s="58"/>
      <c r="G70" s="58"/>
      <c r="H70" s="58"/>
      <c r="I70" s="58"/>
      <c r="J70" s="58"/>
    </row>
    <row r="71" spans="1:10" ht="16.5" customHeight="1">
      <c r="A71" s="58"/>
      <c r="B71" s="58"/>
      <c r="C71" s="58"/>
      <c r="D71" s="58"/>
      <c r="E71" s="58"/>
      <c r="F71" s="58"/>
      <c r="G71" s="58"/>
      <c r="H71" s="58"/>
      <c r="I71" s="58"/>
      <c r="J71" s="58"/>
    </row>
    <row r="72" spans="1:10" ht="16.5" customHeight="1">
      <c r="A72" s="58"/>
      <c r="B72" s="58"/>
      <c r="C72" s="58"/>
      <c r="D72" s="58"/>
      <c r="E72" s="58"/>
      <c r="F72" s="58"/>
      <c r="G72" s="58"/>
      <c r="H72" s="58"/>
      <c r="I72" s="58"/>
      <c r="J72" s="58"/>
    </row>
    <row r="73" spans="1:10" ht="16.5" customHeight="1">
      <c r="A73" s="58"/>
      <c r="B73" s="58"/>
      <c r="C73" s="58"/>
      <c r="D73" s="58"/>
      <c r="E73" s="58"/>
      <c r="F73" s="58"/>
      <c r="G73" s="58"/>
      <c r="H73" s="58"/>
      <c r="I73" s="58"/>
      <c r="J73" s="58"/>
    </row>
    <row r="74" spans="1:10" ht="16.5" customHeight="1">
      <c r="A74" s="58"/>
      <c r="B74" s="58"/>
      <c r="C74" s="58"/>
      <c r="D74" s="58"/>
      <c r="E74" s="58"/>
      <c r="F74" s="58"/>
      <c r="G74" s="58"/>
      <c r="H74" s="58"/>
      <c r="I74" s="58"/>
      <c r="J74" s="58"/>
    </row>
    <row r="75" spans="1:10" ht="16.5" customHeight="1">
      <c r="A75" s="58"/>
      <c r="B75" s="58"/>
      <c r="C75" s="58"/>
      <c r="D75" s="58"/>
      <c r="E75" s="58"/>
      <c r="F75" s="58"/>
      <c r="G75" s="58"/>
      <c r="H75" s="58"/>
      <c r="I75" s="58"/>
      <c r="J75" s="58"/>
    </row>
    <row r="76" spans="1:10" ht="16.5" customHeight="1">
      <c r="A76" s="58"/>
      <c r="B76" s="58"/>
      <c r="C76" s="58"/>
      <c r="D76" s="58"/>
      <c r="E76" s="58"/>
      <c r="F76" s="58"/>
      <c r="G76" s="58"/>
      <c r="H76" s="58"/>
      <c r="I76" s="58"/>
      <c r="J76" s="58"/>
    </row>
    <row r="77" spans="1:10" ht="16.5" customHeight="1">
      <c r="A77" s="58"/>
      <c r="B77" s="58"/>
      <c r="C77" s="58"/>
      <c r="D77" s="58"/>
      <c r="E77" s="58"/>
      <c r="F77" s="58"/>
      <c r="G77" s="58"/>
      <c r="H77" s="58"/>
      <c r="I77" s="58"/>
      <c r="J77" s="58"/>
    </row>
    <row r="78" spans="1:10" ht="16.5" customHeight="1">
      <c r="A78" s="58"/>
      <c r="B78" s="58"/>
      <c r="C78" s="58"/>
      <c r="D78" s="58"/>
      <c r="E78" s="58"/>
      <c r="F78" s="58"/>
      <c r="G78" s="58"/>
      <c r="H78" s="58"/>
      <c r="I78" s="58"/>
      <c r="J78" s="58"/>
    </row>
    <row r="79" spans="1:10" ht="16.5" customHeight="1">
      <c r="A79" s="58"/>
      <c r="B79" s="58"/>
      <c r="C79" s="58"/>
      <c r="D79" s="58"/>
      <c r="E79" s="58"/>
      <c r="F79" s="58"/>
      <c r="G79" s="58"/>
      <c r="H79" s="58"/>
      <c r="I79" s="58"/>
      <c r="J79" s="58"/>
    </row>
    <row r="80" spans="1:10" ht="16.5" customHeight="1">
      <c r="A80" s="58"/>
      <c r="B80" s="58"/>
      <c r="C80" s="58"/>
      <c r="D80" s="58"/>
      <c r="E80" s="58"/>
      <c r="F80" s="58"/>
      <c r="G80" s="58"/>
      <c r="H80" s="58"/>
      <c r="I80" s="58"/>
      <c r="J80" s="58"/>
    </row>
    <row r="81" spans="1:10" ht="16.5" customHeight="1">
      <c r="A81" s="58"/>
      <c r="B81" s="58"/>
      <c r="C81" s="58"/>
      <c r="D81" s="58"/>
      <c r="E81" s="58"/>
      <c r="F81" s="58"/>
      <c r="G81" s="58"/>
      <c r="H81" s="58"/>
      <c r="I81" s="58"/>
      <c r="J81" s="58"/>
    </row>
    <row r="82" spans="1:10" ht="16.5" customHeight="1">
      <c r="A82" s="58"/>
      <c r="B82" s="58"/>
      <c r="C82" s="58"/>
      <c r="D82" s="58"/>
      <c r="E82" s="58"/>
      <c r="F82" s="58"/>
      <c r="G82" s="58"/>
      <c r="H82" s="58"/>
      <c r="I82" s="58"/>
      <c r="J82" s="58"/>
    </row>
    <row r="83" spans="1:10" ht="16.5" customHeight="1">
      <c r="A83" s="58"/>
      <c r="B83" s="58"/>
      <c r="C83" s="58"/>
      <c r="D83" s="58"/>
      <c r="E83" s="58"/>
      <c r="F83" s="58"/>
      <c r="G83" s="58"/>
      <c r="H83" s="58"/>
      <c r="I83" s="58"/>
      <c r="J83" s="58"/>
    </row>
    <row r="84" spans="1:10" ht="16.5" customHeight="1">
      <c r="A84" s="58"/>
      <c r="B84" s="58"/>
      <c r="C84" s="58"/>
      <c r="D84" s="58"/>
      <c r="E84" s="58"/>
      <c r="F84" s="58"/>
      <c r="G84" s="58"/>
      <c r="H84" s="58"/>
      <c r="I84" s="58"/>
      <c r="J84" s="58"/>
    </row>
    <row r="85" spans="1:10" ht="16.5" customHeight="1">
      <c r="A85" s="58"/>
      <c r="B85" s="58"/>
      <c r="C85" s="58"/>
      <c r="D85" s="58"/>
      <c r="E85" s="58"/>
      <c r="F85" s="58"/>
      <c r="G85" s="58"/>
      <c r="H85" s="58"/>
      <c r="I85" s="58"/>
      <c r="J85" s="58"/>
    </row>
    <row r="86" spans="1:10" ht="16.5" customHeight="1">
      <c r="A86" s="58"/>
      <c r="B86" s="58"/>
      <c r="C86" s="58"/>
      <c r="D86" s="58"/>
      <c r="E86" s="58"/>
      <c r="F86" s="58"/>
      <c r="G86" s="58"/>
      <c r="H86" s="58"/>
      <c r="I86" s="58"/>
      <c r="J86" s="58"/>
    </row>
    <row r="87" spans="1:10" ht="16.5" customHeight="1">
      <c r="A87" s="58"/>
      <c r="B87" s="58"/>
      <c r="C87" s="58"/>
      <c r="D87" s="58"/>
      <c r="E87" s="58"/>
      <c r="F87" s="58"/>
      <c r="G87" s="58"/>
      <c r="H87" s="58"/>
      <c r="I87" s="58"/>
      <c r="J87" s="58"/>
    </row>
    <row r="88" spans="1:10" ht="16.5" customHeight="1">
      <c r="A88" s="58"/>
      <c r="B88" s="58"/>
      <c r="C88" s="58"/>
      <c r="D88" s="58"/>
      <c r="E88" s="58"/>
      <c r="F88" s="58"/>
      <c r="G88" s="58"/>
      <c r="H88" s="58"/>
      <c r="I88" s="58"/>
      <c r="J88" s="58"/>
    </row>
    <row r="89" spans="1:10" ht="16.5" customHeight="1">
      <c r="A89" s="58"/>
      <c r="B89" s="58"/>
      <c r="C89" s="58"/>
      <c r="D89" s="58"/>
      <c r="E89" s="58"/>
      <c r="F89" s="58"/>
      <c r="G89" s="58"/>
      <c r="H89" s="58"/>
      <c r="I89" s="58"/>
      <c r="J89" s="58"/>
    </row>
    <row r="90" spans="1:10" ht="16.5" customHeight="1">
      <c r="A90" s="58"/>
      <c r="B90" s="58"/>
      <c r="C90" s="58"/>
      <c r="D90" s="58"/>
      <c r="E90" s="58"/>
      <c r="F90" s="58"/>
      <c r="G90" s="58"/>
      <c r="H90" s="58"/>
      <c r="I90" s="58"/>
      <c r="J90" s="58"/>
    </row>
    <row r="91" spans="1:10" ht="16.5" customHeight="1">
      <c r="A91" s="58"/>
      <c r="B91" s="58"/>
      <c r="C91" s="58"/>
      <c r="D91" s="58"/>
      <c r="E91" s="58"/>
      <c r="F91" s="58"/>
      <c r="G91" s="58"/>
      <c r="H91" s="58"/>
      <c r="I91" s="58"/>
      <c r="J91" s="58"/>
    </row>
    <row r="92" spans="1:10" ht="16.5" customHeight="1">
      <c r="A92" s="58"/>
      <c r="B92" s="58"/>
      <c r="C92" s="58"/>
      <c r="D92" s="58"/>
      <c r="E92" s="58"/>
      <c r="F92" s="58"/>
      <c r="G92" s="58"/>
      <c r="H92" s="58"/>
      <c r="I92" s="58"/>
      <c r="J92" s="58"/>
    </row>
    <row r="93" spans="1:10" ht="16.5" customHeight="1">
      <c r="A93" s="58"/>
      <c r="B93" s="58"/>
      <c r="C93" s="58"/>
      <c r="D93" s="58"/>
      <c r="E93" s="58"/>
      <c r="F93" s="58"/>
      <c r="G93" s="58"/>
      <c r="H93" s="58"/>
      <c r="I93" s="58"/>
      <c r="J93" s="58"/>
    </row>
    <row r="94" spans="1:10" ht="16.5" customHeight="1">
      <c r="A94" s="58"/>
      <c r="B94" s="58"/>
      <c r="C94" s="58"/>
      <c r="D94" s="58"/>
      <c r="E94" s="58"/>
      <c r="F94" s="58"/>
      <c r="G94" s="58"/>
      <c r="H94" s="58"/>
      <c r="I94" s="58"/>
      <c r="J94" s="58"/>
    </row>
    <row r="95" spans="1:10" ht="16.5" customHeight="1">
      <c r="A95" s="58"/>
      <c r="B95" s="58"/>
      <c r="C95" s="58"/>
      <c r="D95" s="58"/>
      <c r="E95" s="58"/>
      <c r="F95" s="58"/>
      <c r="G95" s="58"/>
      <c r="H95" s="58"/>
      <c r="I95" s="58"/>
      <c r="J95" s="58"/>
    </row>
    <row r="96" spans="1:10" ht="16.5" customHeight="1">
      <c r="A96" s="58"/>
      <c r="B96" s="58"/>
      <c r="C96" s="58"/>
      <c r="D96" s="58"/>
      <c r="E96" s="58"/>
      <c r="F96" s="58"/>
      <c r="G96" s="58"/>
      <c r="H96" s="58"/>
      <c r="I96" s="58"/>
      <c r="J96" s="58"/>
    </row>
    <row r="97" spans="1:10" ht="16.5" customHeight="1">
      <c r="A97" s="58"/>
      <c r="B97" s="58"/>
      <c r="C97" s="58"/>
      <c r="D97" s="58"/>
      <c r="E97" s="58"/>
      <c r="F97" s="58"/>
      <c r="G97" s="58"/>
      <c r="H97" s="58"/>
      <c r="I97" s="58"/>
      <c r="J97" s="58"/>
    </row>
    <row r="98" spans="1:10" ht="16.5" customHeight="1">
      <c r="A98" s="58"/>
      <c r="B98" s="58"/>
      <c r="C98" s="58"/>
      <c r="D98" s="58"/>
      <c r="E98" s="58"/>
      <c r="F98" s="58"/>
      <c r="G98" s="58"/>
      <c r="H98" s="58"/>
      <c r="I98" s="58"/>
      <c r="J98" s="58"/>
    </row>
    <row r="99" spans="1:10" ht="16.5" customHeight="1">
      <c r="A99" s="58"/>
      <c r="B99" s="58"/>
      <c r="C99" s="58"/>
      <c r="D99" s="58"/>
      <c r="E99" s="58"/>
      <c r="F99" s="58"/>
      <c r="G99" s="58"/>
      <c r="H99" s="58"/>
      <c r="I99" s="58"/>
      <c r="J99" s="58"/>
    </row>
    <row r="100" spans="1:10" ht="16.5" customHeight="1">
      <c r="A100" s="58"/>
      <c r="B100" s="58"/>
      <c r="C100" s="58"/>
      <c r="D100" s="58"/>
      <c r="E100" s="58"/>
      <c r="F100" s="58"/>
      <c r="G100" s="58"/>
      <c r="H100" s="58"/>
      <c r="I100" s="58"/>
      <c r="J100" s="58"/>
    </row>
    <row r="101" spans="1:10" ht="16.5" customHeight="1">
      <c r="A101" s="58"/>
      <c r="B101" s="58"/>
      <c r="C101" s="58"/>
      <c r="D101" s="58"/>
      <c r="E101" s="58"/>
      <c r="F101" s="58"/>
      <c r="G101" s="58"/>
      <c r="H101" s="58"/>
      <c r="I101" s="58"/>
      <c r="J101" s="58"/>
    </row>
    <row r="102" spans="1:10" ht="16.5" customHeight="1">
      <c r="A102" s="58"/>
      <c r="B102" s="58"/>
      <c r="C102" s="58"/>
      <c r="D102" s="58"/>
      <c r="E102" s="58"/>
      <c r="F102" s="58"/>
      <c r="G102" s="58"/>
      <c r="H102" s="58"/>
      <c r="I102" s="58"/>
      <c r="J102" s="58"/>
    </row>
    <row r="103" spans="1:10" ht="16.5" customHeight="1">
      <c r="A103" s="58"/>
      <c r="B103" s="58"/>
      <c r="C103" s="58"/>
      <c r="D103" s="58"/>
      <c r="E103" s="58"/>
      <c r="F103" s="58"/>
      <c r="G103" s="58"/>
      <c r="H103" s="58"/>
      <c r="I103" s="58"/>
      <c r="J103" s="58"/>
    </row>
    <row r="104" spans="1:10" ht="16.5" customHeight="1">
      <c r="A104" s="58"/>
      <c r="B104" s="58"/>
      <c r="C104" s="58"/>
      <c r="D104" s="58"/>
      <c r="E104" s="58"/>
      <c r="F104" s="58"/>
      <c r="G104" s="58"/>
      <c r="H104" s="58"/>
      <c r="I104" s="58"/>
      <c r="J104" s="58"/>
    </row>
    <row r="105" spans="1:10" ht="16.5" customHeight="1">
      <c r="A105" s="58"/>
      <c r="B105" s="58"/>
      <c r="C105" s="58"/>
      <c r="D105" s="58"/>
      <c r="E105" s="58"/>
      <c r="F105" s="58"/>
      <c r="G105" s="58"/>
      <c r="H105" s="58"/>
      <c r="I105" s="58"/>
      <c r="J105" s="58"/>
    </row>
    <row r="106" spans="1:10" ht="16.5" customHeight="1">
      <c r="A106" s="58"/>
      <c r="B106" s="58"/>
      <c r="C106" s="58"/>
      <c r="D106" s="58"/>
      <c r="E106" s="58"/>
      <c r="F106" s="58"/>
      <c r="G106" s="58"/>
      <c r="H106" s="58"/>
      <c r="I106" s="58"/>
      <c r="J106" s="58"/>
    </row>
    <row r="107" spans="1:10" ht="16.5" customHeight="1">
      <c r="A107" s="58"/>
      <c r="B107" s="58"/>
      <c r="C107" s="58"/>
      <c r="D107" s="58"/>
      <c r="E107" s="58"/>
      <c r="F107" s="58"/>
      <c r="G107" s="58"/>
      <c r="H107" s="58"/>
      <c r="I107" s="58"/>
      <c r="J107" s="58"/>
    </row>
    <row r="108" spans="1:10" ht="16.5" customHeight="1">
      <c r="A108" s="58"/>
      <c r="B108" s="58"/>
      <c r="C108" s="58"/>
      <c r="D108" s="58"/>
      <c r="E108" s="58"/>
      <c r="F108" s="58"/>
      <c r="G108" s="58"/>
      <c r="H108" s="58"/>
      <c r="I108" s="58"/>
      <c r="J108" s="58"/>
    </row>
    <row r="109" spans="1:10" ht="16.5" customHeight="1">
      <c r="A109" s="58"/>
      <c r="B109" s="58"/>
      <c r="C109" s="58"/>
      <c r="D109" s="58"/>
      <c r="E109" s="58"/>
      <c r="F109" s="58"/>
      <c r="G109" s="58"/>
      <c r="H109" s="58"/>
      <c r="I109" s="58"/>
      <c r="J109" s="58"/>
    </row>
    <row r="110" spans="1:10" ht="16.5" customHeight="1">
      <c r="A110" s="58"/>
      <c r="B110" s="58"/>
      <c r="C110" s="58"/>
      <c r="D110" s="58"/>
      <c r="E110" s="58"/>
      <c r="F110" s="58"/>
      <c r="G110" s="58"/>
      <c r="H110" s="58"/>
      <c r="I110" s="58"/>
      <c r="J110" s="58"/>
    </row>
    <row r="111" spans="1:10" ht="16.5" customHeight="1">
      <c r="A111" s="58"/>
      <c r="B111" s="58"/>
      <c r="C111" s="58"/>
      <c r="D111" s="58"/>
      <c r="E111" s="58"/>
      <c r="F111" s="58"/>
      <c r="G111" s="58"/>
      <c r="H111" s="58"/>
      <c r="I111" s="58"/>
      <c r="J111" s="58"/>
    </row>
    <row r="112" spans="1:10" ht="16.5" customHeight="1">
      <c r="A112" s="58"/>
      <c r="B112" s="58"/>
      <c r="C112" s="58"/>
      <c r="D112" s="58"/>
      <c r="E112" s="58"/>
      <c r="F112" s="58"/>
      <c r="G112" s="58"/>
      <c r="H112" s="58"/>
      <c r="I112" s="58"/>
      <c r="J112" s="58"/>
    </row>
    <row r="113" spans="1:10" ht="16.5" customHeight="1">
      <c r="A113" s="58"/>
      <c r="B113" s="58"/>
      <c r="C113" s="58"/>
      <c r="D113" s="58"/>
      <c r="E113" s="58"/>
      <c r="F113" s="58"/>
      <c r="G113" s="58"/>
      <c r="H113" s="58"/>
      <c r="I113" s="58"/>
      <c r="J113" s="58"/>
    </row>
    <row r="114" spans="1:10" ht="16.5" customHeight="1">
      <c r="A114" s="58"/>
      <c r="B114" s="58"/>
      <c r="C114" s="58"/>
      <c r="D114" s="58"/>
      <c r="E114" s="58"/>
      <c r="F114" s="58"/>
      <c r="G114" s="58"/>
      <c r="H114" s="58"/>
      <c r="I114" s="58"/>
      <c r="J114" s="58"/>
    </row>
    <row r="115" spans="1:10" ht="16.5" customHeight="1">
      <c r="A115" s="58"/>
      <c r="B115" s="58"/>
      <c r="C115" s="58"/>
      <c r="D115" s="58"/>
      <c r="E115" s="58"/>
      <c r="F115" s="58"/>
      <c r="G115" s="58"/>
      <c r="H115" s="58"/>
      <c r="I115" s="58"/>
      <c r="J115" s="58"/>
    </row>
    <row r="116" spans="1:10" ht="16.5" customHeight="1">
      <c r="A116" s="58"/>
      <c r="B116" s="58"/>
      <c r="C116" s="58"/>
      <c r="D116" s="58"/>
      <c r="E116" s="58"/>
      <c r="F116" s="58"/>
      <c r="G116" s="58"/>
      <c r="H116" s="58"/>
      <c r="I116" s="58"/>
      <c r="J116" s="58"/>
    </row>
    <row r="117" spans="1:10" ht="16.5" customHeight="1">
      <c r="A117" s="58"/>
      <c r="B117" s="58"/>
      <c r="C117" s="58"/>
      <c r="D117" s="58"/>
      <c r="E117" s="58"/>
      <c r="F117" s="58"/>
      <c r="G117" s="58"/>
      <c r="H117" s="58"/>
      <c r="I117" s="58"/>
      <c r="J117" s="58"/>
    </row>
    <row r="118" spans="1:10" ht="16.5" customHeight="1">
      <c r="A118" s="58"/>
      <c r="B118" s="58"/>
      <c r="C118" s="58"/>
      <c r="D118" s="58"/>
      <c r="E118" s="58"/>
      <c r="F118" s="58"/>
      <c r="G118" s="58"/>
      <c r="H118" s="58"/>
      <c r="I118" s="58"/>
      <c r="J118" s="58"/>
    </row>
    <row r="119" spans="1:10" ht="16.5" customHeight="1">
      <c r="A119" s="58"/>
      <c r="B119" s="58"/>
      <c r="C119" s="58"/>
      <c r="D119" s="58"/>
      <c r="E119" s="58"/>
      <c r="F119" s="58"/>
      <c r="G119" s="58"/>
      <c r="H119" s="58"/>
      <c r="I119" s="58"/>
      <c r="J119" s="58"/>
    </row>
    <row r="120" spans="1:10" ht="16.5" customHeight="1">
      <c r="A120" s="58"/>
      <c r="B120" s="58"/>
      <c r="C120" s="58"/>
      <c r="D120" s="58"/>
      <c r="E120" s="58"/>
      <c r="F120" s="58"/>
      <c r="G120" s="58"/>
      <c r="H120" s="58"/>
      <c r="I120" s="58"/>
      <c r="J120" s="58"/>
    </row>
    <row r="121" spans="1:10" ht="16.5" customHeight="1">
      <c r="A121" s="58"/>
      <c r="B121" s="58"/>
      <c r="C121" s="58"/>
      <c r="D121" s="58"/>
      <c r="E121" s="58"/>
      <c r="F121" s="58"/>
      <c r="G121" s="58"/>
      <c r="H121" s="58"/>
      <c r="I121" s="58"/>
      <c r="J121" s="58"/>
    </row>
    <row r="122" spans="1:10" ht="16.5" customHeight="1">
      <c r="A122" s="58"/>
      <c r="B122" s="58"/>
      <c r="C122" s="58"/>
      <c r="D122" s="58"/>
      <c r="E122" s="58"/>
      <c r="F122" s="58"/>
      <c r="G122" s="58"/>
      <c r="H122" s="58"/>
      <c r="I122" s="58"/>
      <c r="J122" s="58"/>
    </row>
    <row r="123" spans="1:10" ht="16.5" customHeight="1">
      <c r="A123" s="58"/>
      <c r="B123" s="58"/>
      <c r="C123" s="58"/>
      <c r="D123" s="58"/>
      <c r="E123" s="58"/>
      <c r="F123" s="58"/>
      <c r="G123" s="58"/>
      <c r="H123" s="58"/>
      <c r="I123" s="58"/>
      <c r="J123" s="58"/>
    </row>
    <row r="124" spans="1:10" ht="16.5" customHeight="1">
      <c r="A124" s="58"/>
      <c r="B124" s="58"/>
      <c r="C124" s="58"/>
      <c r="D124" s="58"/>
      <c r="E124" s="58"/>
      <c r="F124" s="58"/>
      <c r="G124" s="58"/>
      <c r="H124" s="58"/>
      <c r="I124" s="58"/>
      <c r="J124" s="58"/>
    </row>
    <row r="125" spans="1:10" ht="16.5" customHeight="1">
      <c r="A125" s="58"/>
      <c r="B125" s="58"/>
      <c r="C125" s="58"/>
      <c r="D125" s="58"/>
      <c r="E125" s="58"/>
      <c r="F125" s="58"/>
      <c r="G125" s="58"/>
      <c r="H125" s="58"/>
      <c r="I125" s="58"/>
      <c r="J125" s="58"/>
    </row>
    <row r="126" spans="1:10" ht="16.5" customHeight="1">
      <c r="A126" s="58"/>
      <c r="B126" s="58"/>
      <c r="C126" s="58"/>
      <c r="D126" s="58"/>
      <c r="E126" s="58"/>
      <c r="F126" s="58"/>
      <c r="G126" s="58"/>
      <c r="H126" s="58"/>
      <c r="I126" s="58"/>
      <c r="J126" s="58"/>
    </row>
    <row r="127" spans="1:10" ht="16.5" customHeight="1">
      <c r="A127" s="58"/>
      <c r="B127" s="58"/>
      <c r="C127" s="58"/>
      <c r="D127" s="58"/>
      <c r="E127" s="58"/>
      <c r="F127" s="58"/>
      <c r="G127" s="58"/>
      <c r="H127" s="58"/>
      <c r="I127" s="58"/>
      <c r="J127" s="58"/>
    </row>
    <row r="128" spans="1:10" ht="16.5" customHeight="1">
      <c r="A128" s="58"/>
      <c r="B128" s="58"/>
      <c r="C128" s="58"/>
      <c r="D128" s="58"/>
      <c r="E128" s="58"/>
      <c r="F128" s="58"/>
      <c r="G128" s="58"/>
      <c r="H128" s="58"/>
      <c r="I128" s="58"/>
      <c r="J128" s="58"/>
    </row>
    <row r="129" spans="1:10" ht="16.5" customHeight="1">
      <c r="A129" s="58"/>
      <c r="B129" s="58"/>
      <c r="C129" s="58"/>
      <c r="D129" s="58"/>
      <c r="E129" s="58"/>
      <c r="F129" s="58"/>
      <c r="G129" s="58"/>
      <c r="H129" s="58"/>
      <c r="I129" s="58"/>
      <c r="J129" s="58"/>
    </row>
    <row r="130" spans="1:10" ht="16.5" customHeight="1">
      <c r="A130" s="58"/>
      <c r="B130" s="58"/>
      <c r="C130" s="58"/>
      <c r="D130" s="58"/>
      <c r="E130" s="58"/>
      <c r="F130" s="58"/>
      <c r="G130" s="58"/>
      <c r="H130" s="58"/>
      <c r="I130" s="58"/>
      <c r="J130" s="58"/>
    </row>
    <row r="131" spans="1:10" ht="16.5" customHeight="1">
      <c r="A131" s="58"/>
      <c r="B131" s="58"/>
      <c r="C131" s="58"/>
      <c r="D131" s="58"/>
      <c r="E131" s="58"/>
      <c r="F131" s="58"/>
      <c r="G131" s="58"/>
      <c r="H131" s="58"/>
      <c r="I131" s="58"/>
      <c r="J131" s="58"/>
    </row>
    <row r="132" spans="1:10" ht="16.5" customHeight="1">
      <c r="A132" s="58"/>
      <c r="B132" s="58"/>
      <c r="C132" s="58"/>
      <c r="D132" s="58"/>
      <c r="E132" s="58"/>
      <c r="F132" s="58"/>
      <c r="G132" s="58"/>
      <c r="H132" s="58"/>
      <c r="I132" s="58"/>
      <c r="J132" s="58"/>
    </row>
    <row r="133" spans="1:10" ht="16.5" customHeight="1">
      <c r="A133" s="58"/>
      <c r="B133" s="58"/>
      <c r="C133" s="58"/>
      <c r="D133" s="58"/>
      <c r="E133" s="58"/>
      <c r="F133" s="58"/>
      <c r="G133" s="58"/>
      <c r="H133" s="58"/>
      <c r="I133" s="58"/>
      <c r="J133" s="58"/>
    </row>
    <row r="134" spans="1:10" ht="16.5" customHeight="1">
      <c r="A134" s="58"/>
      <c r="B134" s="58"/>
      <c r="C134" s="58"/>
      <c r="D134" s="58"/>
      <c r="E134" s="58"/>
      <c r="F134" s="58"/>
      <c r="G134" s="58"/>
      <c r="H134" s="58"/>
      <c r="I134" s="58"/>
      <c r="J134" s="58"/>
    </row>
    <row r="135" spans="1:10" ht="16.5" customHeight="1">
      <c r="A135" s="58"/>
      <c r="B135" s="58"/>
      <c r="C135" s="58"/>
      <c r="D135" s="58"/>
      <c r="E135" s="58"/>
      <c r="F135" s="58"/>
      <c r="G135" s="58"/>
      <c r="H135" s="58"/>
      <c r="I135" s="58"/>
      <c r="J135" s="58"/>
    </row>
    <row r="136" spans="1:10" ht="16.5" customHeight="1">
      <c r="A136" s="58"/>
      <c r="B136" s="58"/>
      <c r="C136" s="58"/>
      <c r="D136" s="58"/>
      <c r="E136" s="58"/>
      <c r="F136" s="58"/>
      <c r="G136" s="58"/>
      <c r="H136" s="58"/>
      <c r="I136" s="58"/>
      <c r="J136" s="58"/>
    </row>
    <row r="137" spans="1:10" ht="16.5" customHeight="1">
      <c r="A137" s="58"/>
      <c r="B137" s="58"/>
      <c r="C137" s="58"/>
      <c r="D137" s="58"/>
      <c r="E137" s="58"/>
      <c r="F137" s="58"/>
      <c r="G137" s="58"/>
      <c r="H137" s="58"/>
      <c r="I137" s="58"/>
      <c r="J137" s="58"/>
    </row>
    <row r="138" spans="1:10" ht="16.5" customHeight="1">
      <c r="A138" s="58"/>
      <c r="B138" s="58"/>
      <c r="C138" s="58"/>
      <c r="D138" s="58"/>
      <c r="E138" s="58"/>
      <c r="F138" s="58"/>
      <c r="G138" s="58"/>
      <c r="H138" s="58"/>
      <c r="I138" s="58"/>
      <c r="J138" s="58"/>
    </row>
    <row r="139" spans="1:10" ht="16.5" customHeight="1">
      <c r="A139" s="58"/>
      <c r="B139" s="58"/>
      <c r="C139" s="58"/>
      <c r="D139" s="58"/>
      <c r="E139" s="58"/>
      <c r="F139" s="58"/>
      <c r="G139" s="58"/>
      <c r="H139" s="58"/>
      <c r="I139" s="58"/>
      <c r="J139" s="58"/>
    </row>
    <row r="140" spans="1:10" ht="16.5" customHeight="1">
      <c r="A140" s="58"/>
      <c r="B140" s="58"/>
      <c r="C140" s="58"/>
      <c r="D140" s="58"/>
      <c r="E140" s="58"/>
      <c r="F140" s="58"/>
      <c r="G140" s="58"/>
      <c r="H140" s="58"/>
      <c r="I140" s="58"/>
      <c r="J140" s="58"/>
    </row>
    <row r="141" spans="1:10" ht="16.5" customHeight="1">
      <c r="A141" s="58"/>
      <c r="B141" s="58"/>
      <c r="C141" s="58"/>
      <c r="D141" s="58"/>
      <c r="E141" s="58"/>
      <c r="F141" s="58"/>
      <c r="G141" s="58"/>
      <c r="H141" s="58"/>
      <c r="I141" s="58"/>
      <c r="J141" s="58"/>
    </row>
    <row r="142" spans="1:10" ht="16.5" customHeight="1">
      <c r="A142" s="58"/>
      <c r="B142" s="58"/>
      <c r="C142" s="58"/>
      <c r="D142" s="58"/>
      <c r="E142" s="58"/>
      <c r="F142" s="58"/>
      <c r="G142" s="58"/>
      <c r="H142" s="58"/>
      <c r="I142" s="58"/>
      <c r="J142" s="58"/>
    </row>
    <row r="143" spans="1:10" ht="16.5" customHeight="1">
      <c r="A143" s="58"/>
      <c r="B143" s="58"/>
      <c r="C143" s="58"/>
      <c r="D143" s="58"/>
      <c r="E143" s="58"/>
      <c r="F143" s="58"/>
      <c r="G143" s="58"/>
      <c r="H143" s="58"/>
      <c r="I143" s="58"/>
      <c r="J143" s="58"/>
    </row>
    <row r="144" spans="1:10" ht="16.5" customHeight="1">
      <c r="A144" s="58"/>
      <c r="B144" s="58"/>
      <c r="C144" s="58"/>
      <c r="D144" s="58"/>
      <c r="E144" s="58"/>
      <c r="F144" s="58"/>
      <c r="G144" s="58"/>
      <c r="H144" s="58"/>
      <c r="I144" s="58"/>
      <c r="J144" s="58"/>
    </row>
    <row r="145" spans="1:10" ht="16.5" customHeight="1">
      <c r="A145" s="58"/>
      <c r="B145" s="58"/>
      <c r="C145" s="58"/>
      <c r="D145" s="58"/>
      <c r="E145" s="58"/>
      <c r="F145" s="58"/>
      <c r="G145" s="58"/>
      <c r="H145" s="58"/>
      <c r="I145" s="58"/>
      <c r="J145" s="58"/>
    </row>
    <row r="146" spans="1:10" ht="16.5" customHeight="1">
      <c r="A146" s="58"/>
      <c r="B146" s="58"/>
      <c r="C146" s="58"/>
      <c r="D146" s="58"/>
      <c r="E146" s="58"/>
      <c r="F146" s="58"/>
      <c r="G146" s="58"/>
      <c r="H146" s="58"/>
      <c r="I146" s="58"/>
      <c r="J146" s="58"/>
    </row>
    <row r="147" spans="1:10" ht="16.5" customHeight="1">
      <c r="A147" s="58"/>
      <c r="B147" s="58"/>
      <c r="C147" s="58"/>
      <c r="D147" s="58"/>
      <c r="E147" s="58"/>
      <c r="F147" s="58"/>
      <c r="G147" s="58"/>
      <c r="H147" s="58"/>
      <c r="I147" s="58"/>
      <c r="J147" s="58"/>
    </row>
    <row r="148" spans="1:10" ht="16.5" customHeight="1">
      <c r="A148" s="58"/>
      <c r="B148" s="58"/>
      <c r="C148" s="58"/>
      <c r="D148" s="58"/>
      <c r="E148" s="58"/>
      <c r="F148" s="58"/>
      <c r="G148" s="58"/>
      <c r="H148" s="58"/>
      <c r="I148" s="58"/>
      <c r="J148" s="58"/>
    </row>
    <row r="149" spans="1:10" ht="16.5" customHeight="1">
      <c r="A149" s="58"/>
      <c r="B149" s="58"/>
      <c r="C149" s="58"/>
      <c r="D149" s="58"/>
      <c r="E149" s="58"/>
      <c r="F149" s="58"/>
      <c r="G149" s="58"/>
      <c r="H149" s="58"/>
      <c r="I149" s="58"/>
      <c r="J149" s="58"/>
    </row>
    <row r="150" spans="1:10" ht="16.5" customHeight="1">
      <c r="A150" s="58"/>
      <c r="B150" s="58"/>
      <c r="C150" s="58"/>
      <c r="D150" s="58"/>
      <c r="E150" s="58"/>
      <c r="F150" s="58"/>
      <c r="G150" s="58"/>
      <c r="H150" s="58"/>
      <c r="I150" s="58"/>
      <c r="J150" s="58"/>
    </row>
    <row r="151" spans="1:10" ht="16.5" customHeight="1">
      <c r="A151" s="58"/>
      <c r="B151" s="58"/>
      <c r="C151" s="58"/>
      <c r="D151" s="58"/>
      <c r="E151" s="58"/>
      <c r="F151" s="58"/>
      <c r="G151" s="58"/>
      <c r="H151" s="58"/>
      <c r="I151" s="58"/>
      <c r="J151" s="58"/>
    </row>
    <row r="152" spans="1:10" ht="16.5" customHeight="1">
      <c r="A152" s="58"/>
      <c r="B152" s="58"/>
      <c r="C152" s="58"/>
      <c r="D152" s="58"/>
      <c r="E152" s="58"/>
      <c r="F152" s="58"/>
      <c r="G152" s="58"/>
      <c r="H152" s="58"/>
      <c r="I152" s="58"/>
      <c r="J152" s="58"/>
    </row>
    <row r="153" spans="1:10" ht="16.5" customHeight="1">
      <c r="A153" s="58"/>
      <c r="B153" s="58"/>
      <c r="C153" s="58"/>
      <c r="D153" s="58"/>
      <c r="E153" s="58"/>
      <c r="F153" s="58"/>
      <c r="G153" s="58"/>
      <c r="H153" s="58"/>
      <c r="I153" s="58"/>
      <c r="J153" s="58"/>
    </row>
    <row r="154" spans="1:10" ht="16.5" customHeight="1">
      <c r="A154" s="58"/>
      <c r="B154" s="58"/>
      <c r="C154" s="58"/>
      <c r="D154" s="58"/>
      <c r="E154" s="58"/>
      <c r="F154" s="58"/>
      <c r="G154" s="58"/>
      <c r="H154" s="58"/>
      <c r="I154" s="58"/>
      <c r="J154" s="58"/>
    </row>
    <row r="155" spans="1:10" ht="16.5" customHeight="1">
      <c r="A155" s="58"/>
      <c r="B155" s="58"/>
      <c r="C155" s="58"/>
      <c r="D155" s="58"/>
      <c r="E155" s="58"/>
      <c r="F155" s="58"/>
      <c r="G155" s="58"/>
      <c r="H155" s="58"/>
      <c r="I155" s="58"/>
      <c r="J155" s="58"/>
    </row>
    <row r="156" spans="1:10" ht="16.5" customHeight="1">
      <c r="A156" s="58"/>
      <c r="B156" s="58"/>
      <c r="C156" s="58"/>
      <c r="D156" s="58"/>
      <c r="E156" s="58"/>
      <c r="F156" s="58"/>
      <c r="G156" s="58"/>
      <c r="H156" s="58"/>
      <c r="I156" s="58"/>
      <c r="J156" s="58"/>
    </row>
    <row r="157" spans="1:10" ht="16.5" customHeight="1">
      <c r="A157" s="58"/>
      <c r="B157" s="58"/>
      <c r="C157" s="58"/>
      <c r="D157" s="58"/>
      <c r="E157" s="58"/>
      <c r="F157" s="58"/>
      <c r="G157" s="58"/>
      <c r="H157" s="58"/>
      <c r="I157" s="58"/>
      <c r="J157" s="58"/>
    </row>
    <row r="158" spans="1:10" ht="16.5" customHeight="1">
      <c r="A158" s="58"/>
      <c r="B158" s="58"/>
      <c r="C158" s="58"/>
      <c r="D158" s="58"/>
      <c r="E158" s="58"/>
      <c r="F158" s="58"/>
      <c r="G158" s="58"/>
      <c r="H158" s="58"/>
      <c r="I158" s="58"/>
      <c r="J158" s="58"/>
    </row>
    <row r="159" spans="1:10" ht="16.5" customHeight="1">
      <c r="A159" s="58"/>
      <c r="B159" s="58"/>
      <c r="C159" s="58"/>
      <c r="D159" s="58"/>
      <c r="E159" s="58"/>
      <c r="F159" s="58"/>
      <c r="G159" s="58"/>
      <c r="H159" s="58"/>
      <c r="I159" s="58"/>
      <c r="J159" s="58"/>
    </row>
    <row r="160" spans="1:10" ht="16.5" customHeight="1">
      <c r="A160" s="58"/>
      <c r="B160" s="58"/>
      <c r="C160" s="58"/>
      <c r="D160" s="58"/>
      <c r="E160" s="58"/>
      <c r="F160" s="58"/>
      <c r="G160" s="58"/>
      <c r="H160" s="58"/>
      <c r="I160" s="58"/>
      <c r="J160" s="58"/>
    </row>
    <row r="161" spans="1:10" ht="16.5" customHeight="1">
      <c r="A161" s="58"/>
      <c r="B161" s="58"/>
      <c r="C161" s="58"/>
      <c r="D161" s="58"/>
      <c r="E161" s="58"/>
      <c r="F161" s="58"/>
      <c r="G161" s="58"/>
      <c r="H161" s="58"/>
      <c r="I161" s="58"/>
      <c r="J161" s="58"/>
    </row>
    <row r="162" spans="1:10" ht="16.5" customHeight="1">
      <c r="A162" s="58"/>
      <c r="B162" s="58"/>
      <c r="C162" s="58"/>
      <c r="D162" s="58"/>
      <c r="E162" s="58"/>
      <c r="F162" s="58"/>
      <c r="G162" s="58"/>
      <c r="H162" s="58"/>
      <c r="I162" s="58"/>
      <c r="J162" s="58"/>
    </row>
    <row r="163" spans="1:10" ht="16.5" customHeight="1">
      <c r="A163" s="58"/>
      <c r="B163" s="58"/>
      <c r="C163" s="58"/>
      <c r="D163" s="58"/>
      <c r="E163" s="58"/>
      <c r="F163" s="58"/>
      <c r="G163" s="58"/>
      <c r="H163" s="58"/>
      <c r="I163" s="58"/>
      <c r="J163" s="58"/>
    </row>
    <row r="164" spans="1:10" ht="16.5" customHeight="1">
      <c r="A164" s="58"/>
      <c r="B164" s="58"/>
      <c r="C164" s="58"/>
      <c r="D164" s="58"/>
      <c r="E164" s="58"/>
      <c r="F164" s="58"/>
      <c r="G164" s="58"/>
      <c r="H164" s="58"/>
      <c r="I164" s="58"/>
      <c r="J164" s="58"/>
    </row>
    <row r="165" spans="1:10" ht="16.5" customHeight="1">
      <c r="A165" s="58"/>
      <c r="B165" s="58"/>
      <c r="C165" s="58"/>
      <c r="D165" s="58"/>
      <c r="E165" s="58"/>
      <c r="F165" s="58"/>
      <c r="G165" s="58"/>
      <c r="H165" s="58"/>
      <c r="I165" s="58"/>
      <c r="J165" s="58"/>
    </row>
    <row r="166" spans="1:10" ht="16.5" customHeight="1">
      <c r="A166" s="58"/>
      <c r="B166" s="58"/>
      <c r="C166" s="58"/>
      <c r="D166" s="58"/>
      <c r="E166" s="58"/>
      <c r="F166" s="58"/>
      <c r="G166" s="58"/>
      <c r="H166" s="58"/>
      <c r="I166" s="58"/>
      <c r="J166" s="58"/>
    </row>
    <row r="167" spans="1:10" ht="16.5" customHeight="1">
      <c r="A167" s="58"/>
      <c r="B167" s="58"/>
      <c r="C167" s="58"/>
      <c r="D167" s="58"/>
      <c r="E167" s="58"/>
      <c r="F167" s="58"/>
      <c r="G167" s="58"/>
      <c r="H167" s="58"/>
      <c r="I167" s="58"/>
      <c r="J167" s="58"/>
    </row>
    <row r="168" spans="1:10" ht="16.5" customHeight="1">
      <c r="A168" s="58"/>
      <c r="B168" s="58"/>
      <c r="C168" s="58"/>
      <c r="D168" s="58"/>
      <c r="E168" s="58"/>
      <c r="F168" s="58"/>
      <c r="G168" s="58"/>
      <c r="H168" s="58"/>
      <c r="I168" s="58"/>
      <c r="J168" s="58"/>
    </row>
    <row r="169" spans="1:10" ht="16.5" customHeight="1">
      <c r="A169" s="58"/>
      <c r="B169" s="58"/>
      <c r="C169" s="58"/>
      <c r="D169" s="58"/>
      <c r="E169" s="58"/>
      <c r="F169" s="58"/>
      <c r="G169" s="58"/>
      <c r="H169" s="58"/>
      <c r="I169" s="58"/>
      <c r="J169" s="58"/>
    </row>
    <row r="170" spans="1:10" ht="16.5" customHeight="1">
      <c r="A170" s="58"/>
      <c r="B170" s="58"/>
      <c r="C170" s="58"/>
      <c r="D170" s="58"/>
      <c r="E170" s="58"/>
      <c r="F170" s="58"/>
      <c r="G170" s="58"/>
      <c r="H170" s="58"/>
      <c r="I170" s="58"/>
      <c r="J170" s="58"/>
    </row>
    <row r="171" spans="1:10" ht="16.5" customHeight="1">
      <c r="A171" s="58"/>
      <c r="B171" s="58"/>
      <c r="C171" s="58"/>
      <c r="D171" s="58"/>
      <c r="E171" s="58"/>
      <c r="F171" s="58"/>
      <c r="G171" s="58"/>
      <c r="H171" s="58"/>
      <c r="I171" s="58"/>
      <c r="J171" s="58"/>
    </row>
    <row r="172" spans="1:10" ht="16.5" customHeight="1">
      <c r="A172" s="58"/>
      <c r="B172" s="58"/>
      <c r="C172" s="58"/>
      <c r="D172" s="58"/>
      <c r="E172" s="58"/>
      <c r="F172" s="58"/>
      <c r="G172" s="58"/>
      <c r="H172" s="58"/>
      <c r="I172" s="58"/>
      <c r="J172" s="58"/>
    </row>
    <row r="173" spans="1:10" ht="16.5" customHeight="1">
      <c r="A173" s="58"/>
      <c r="B173" s="58"/>
      <c r="C173" s="58"/>
      <c r="D173" s="58"/>
      <c r="E173" s="58"/>
      <c r="F173" s="58"/>
      <c r="G173" s="58"/>
      <c r="H173" s="58"/>
      <c r="I173" s="58"/>
      <c r="J173" s="58"/>
    </row>
    <row r="174" spans="1:10" ht="16.5" customHeight="1">
      <c r="A174" s="58"/>
      <c r="B174" s="58"/>
      <c r="C174" s="58"/>
      <c r="D174" s="58"/>
      <c r="E174" s="58"/>
      <c r="F174" s="58"/>
      <c r="G174" s="58"/>
      <c r="H174" s="58"/>
      <c r="I174" s="58"/>
      <c r="J174" s="58"/>
    </row>
    <row r="175" spans="1:10" ht="16.5" customHeight="1">
      <c r="A175" s="58"/>
      <c r="B175" s="58"/>
      <c r="C175" s="58"/>
      <c r="D175" s="58"/>
      <c r="E175" s="58"/>
      <c r="F175" s="58"/>
      <c r="G175" s="58"/>
      <c r="H175" s="58"/>
      <c r="I175" s="58"/>
      <c r="J175" s="58"/>
    </row>
    <row r="176" spans="1:10" ht="16.5" customHeight="1">
      <c r="A176" s="58"/>
      <c r="B176" s="58"/>
      <c r="C176" s="58"/>
      <c r="D176" s="58"/>
      <c r="E176" s="58"/>
      <c r="F176" s="58"/>
      <c r="G176" s="58"/>
      <c r="H176" s="58"/>
      <c r="I176" s="58"/>
      <c r="J176" s="58"/>
    </row>
    <row r="177" spans="1:10" ht="16.5" customHeight="1">
      <c r="A177" s="58"/>
      <c r="B177" s="58"/>
      <c r="C177" s="58"/>
      <c r="D177" s="58"/>
      <c r="E177" s="58"/>
      <c r="F177" s="58"/>
      <c r="G177" s="58"/>
      <c r="H177" s="58"/>
      <c r="I177" s="58"/>
      <c r="J177" s="58"/>
    </row>
    <row r="178" spans="1:10" ht="16.5" customHeight="1">
      <c r="A178" s="58"/>
      <c r="B178" s="58"/>
      <c r="C178" s="58"/>
      <c r="D178" s="58"/>
      <c r="E178" s="58"/>
      <c r="F178" s="58"/>
      <c r="G178" s="58"/>
      <c r="H178" s="58"/>
      <c r="I178" s="58"/>
      <c r="J178" s="58"/>
    </row>
    <row r="179" spans="1:10" ht="16.5" customHeight="1">
      <c r="A179" s="58"/>
      <c r="B179" s="58"/>
      <c r="C179" s="58"/>
      <c r="D179" s="58"/>
      <c r="E179" s="58"/>
      <c r="F179" s="58"/>
      <c r="G179" s="58"/>
      <c r="H179" s="58"/>
      <c r="I179" s="58"/>
      <c r="J179" s="58"/>
    </row>
    <row r="180" spans="1:10" ht="16.5" customHeight="1">
      <c r="A180" s="58"/>
      <c r="B180" s="58"/>
      <c r="C180" s="58"/>
      <c r="D180" s="58"/>
      <c r="E180" s="58"/>
      <c r="F180" s="58"/>
      <c r="G180" s="58"/>
      <c r="H180" s="58"/>
      <c r="I180" s="58"/>
      <c r="J180" s="58"/>
    </row>
    <row r="181" spans="1:10" ht="16.5" customHeight="1">
      <c r="A181" s="58"/>
      <c r="B181" s="58"/>
      <c r="C181" s="58"/>
      <c r="D181" s="58"/>
      <c r="E181" s="58"/>
      <c r="F181" s="58"/>
      <c r="G181" s="58"/>
      <c r="H181" s="58"/>
      <c r="I181" s="58"/>
      <c r="J181" s="58"/>
    </row>
    <row r="182" spans="1:10" ht="16.5" customHeight="1">
      <c r="A182" s="58"/>
      <c r="B182" s="58"/>
      <c r="C182" s="58"/>
      <c r="D182" s="58"/>
      <c r="E182" s="58"/>
      <c r="F182" s="58"/>
      <c r="G182" s="58"/>
      <c r="H182" s="58"/>
      <c r="I182" s="58"/>
      <c r="J182" s="58"/>
    </row>
    <row r="183" spans="1:10" ht="16.5" customHeight="1">
      <c r="A183" s="58"/>
      <c r="B183" s="58"/>
      <c r="C183" s="58"/>
      <c r="D183" s="58"/>
      <c r="E183" s="58"/>
      <c r="F183" s="58"/>
      <c r="G183" s="58"/>
      <c r="H183" s="58"/>
      <c r="I183" s="58"/>
      <c r="J183" s="58"/>
    </row>
    <row r="184" spans="1:10" ht="16.5" customHeight="1">
      <c r="A184" s="58"/>
      <c r="B184" s="58"/>
      <c r="C184" s="58"/>
      <c r="D184" s="58"/>
      <c r="E184" s="58"/>
      <c r="F184" s="58"/>
      <c r="G184" s="58"/>
      <c r="H184" s="58"/>
      <c r="I184" s="58"/>
      <c r="J184" s="58"/>
    </row>
    <row r="185" spans="1:10" ht="16.5" customHeight="1">
      <c r="A185" s="58"/>
      <c r="B185" s="58"/>
      <c r="C185" s="58"/>
      <c r="D185" s="58"/>
      <c r="E185" s="58"/>
      <c r="F185" s="58"/>
      <c r="G185" s="58"/>
      <c r="H185" s="58"/>
      <c r="I185" s="58"/>
      <c r="J185" s="58"/>
    </row>
    <row r="186" spans="1:10" ht="16.5" customHeight="1">
      <c r="A186" s="58"/>
      <c r="B186" s="58"/>
      <c r="C186" s="58"/>
      <c r="D186" s="58"/>
      <c r="E186" s="58"/>
      <c r="F186" s="58"/>
      <c r="G186" s="58"/>
      <c r="H186" s="58"/>
      <c r="I186" s="58"/>
      <c r="J186" s="58"/>
    </row>
    <row r="187" spans="1:10" ht="16.5" customHeight="1">
      <c r="A187" s="58"/>
      <c r="B187" s="58"/>
      <c r="C187" s="58"/>
      <c r="D187" s="58"/>
      <c r="E187" s="58"/>
      <c r="F187" s="58"/>
      <c r="G187" s="58"/>
      <c r="H187" s="58"/>
      <c r="I187" s="58"/>
      <c r="J187" s="58"/>
    </row>
    <row r="188" spans="1:10" ht="16.5" customHeight="1">
      <c r="A188" s="58"/>
      <c r="B188" s="58"/>
      <c r="C188" s="58"/>
      <c r="D188" s="58"/>
      <c r="E188" s="58"/>
      <c r="F188" s="58"/>
      <c r="G188" s="58"/>
      <c r="H188" s="58"/>
      <c r="I188" s="58"/>
      <c r="J188" s="58"/>
    </row>
    <row r="189" spans="1:10" ht="16.5" customHeight="1">
      <c r="A189" s="58"/>
      <c r="B189" s="58"/>
      <c r="C189" s="58"/>
      <c r="D189" s="58"/>
      <c r="E189" s="58"/>
      <c r="F189" s="58"/>
      <c r="G189" s="58"/>
      <c r="H189" s="58"/>
      <c r="I189" s="58"/>
      <c r="J189" s="58"/>
    </row>
    <row r="190" spans="1:10" ht="16.5" customHeight="1">
      <c r="A190" s="58"/>
      <c r="B190" s="58"/>
      <c r="C190" s="58"/>
      <c r="D190" s="58"/>
      <c r="E190" s="58"/>
      <c r="F190" s="58"/>
      <c r="G190" s="58"/>
      <c r="H190" s="58"/>
      <c r="I190" s="58"/>
      <c r="J190" s="58"/>
    </row>
    <row r="191" spans="1:10" ht="16.5" customHeight="1">
      <c r="A191" s="58"/>
      <c r="B191" s="58"/>
      <c r="C191" s="58"/>
      <c r="D191" s="58"/>
      <c r="E191" s="58"/>
      <c r="F191" s="58"/>
      <c r="G191" s="58"/>
      <c r="H191" s="58"/>
      <c r="I191" s="58"/>
      <c r="J191" s="58"/>
    </row>
    <row r="192" spans="1:10" ht="16.5" customHeight="1">
      <c r="A192" s="58"/>
      <c r="B192" s="58"/>
      <c r="C192" s="58"/>
      <c r="D192" s="58"/>
      <c r="E192" s="58"/>
      <c r="F192" s="58"/>
      <c r="G192" s="58"/>
      <c r="H192" s="58"/>
      <c r="I192" s="58"/>
      <c r="J192" s="58"/>
    </row>
    <row r="193" spans="1:10" ht="16.5" customHeight="1">
      <c r="A193" s="58"/>
      <c r="B193" s="58"/>
      <c r="C193" s="58"/>
      <c r="D193" s="58"/>
      <c r="E193" s="58"/>
      <c r="F193" s="58"/>
      <c r="G193" s="58"/>
      <c r="H193" s="58"/>
      <c r="I193" s="58"/>
      <c r="J193" s="58"/>
    </row>
    <row r="194" spans="1:10" ht="16.5" customHeight="1">
      <c r="A194" s="58"/>
      <c r="B194" s="58"/>
      <c r="C194" s="58"/>
      <c r="D194" s="58"/>
      <c r="E194" s="58"/>
      <c r="F194" s="58"/>
      <c r="G194" s="58"/>
      <c r="H194" s="58"/>
      <c r="I194" s="58"/>
      <c r="J194" s="58"/>
    </row>
    <row r="195" spans="1:10" ht="16.5" customHeight="1">
      <c r="A195" s="58"/>
      <c r="B195" s="58"/>
      <c r="C195" s="58"/>
      <c r="D195" s="58"/>
      <c r="E195" s="58"/>
      <c r="F195" s="58"/>
      <c r="G195" s="58"/>
      <c r="H195" s="58"/>
      <c r="I195" s="58"/>
      <c r="J195" s="58"/>
    </row>
    <row r="196" spans="1:10" ht="16.5" customHeight="1">
      <c r="A196" s="58"/>
      <c r="B196" s="58"/>
      <c r="C196" s="58"/>
      <c r="D196" s="58"/>
      <c r="E196" s="58"/>
      <c r="F196" s="58"/>
      <c r="G196" s="58"/>
      <c r="H196" s="58"/>
      <c r="I196" s="58"/>
      <c r="J196" s="58"/>
    </row>
    <row r="197" spans="1:10" ht="16.5" customHeight="1">
      <c r="A197" s="58"/>
      <c r="B197" s="58"/>
      <c r="C197" s="58"/>
      <c r="D197" s="58"/>
      <c r="E197" s="58"/>
      <c r="F197" s="58"/>
      <c r="G197" s="58"/>
      <c r="H197" s="58"/>
      <c r="I197" s="58"/>
      <c r="J197" s="58"/>
    </row>
    <row r="198" spans="1:10" ht="16.5" customHeight="1">
      <c r="A198" s="58"/>
      <c r="B198" s="58"/>
      <c r="C198" s="58"/>
      <c r="D198" s="58"/>
      <c r="E198" s="58"/>
      <c r="F198" s="58"/>
      <c r="G198" s="58"/>
      <c r="H198" s="58"/>
      <c r="I198" s="58"/>
      <c r="J198" s="58"/>
    </row>
    <row r="199" spans="1:10" ht="16.5" customHeight="1">
      <c r="A199" s="58"/>
      <c r="B199" s="58"/>
      <c r="C199" s="58"/>
      <c r="D199" s="58"/>
      <c r="E199" s="58"/>
      <c r="F199" s="58"/>
      <c r="G199" s="58"/>
      <c r="H199" s="58"/>
      <c r="I199" s="58"/>
      <c r="J199" s="58"/>
    </row>
    <row r="200" spans="1:10" ht="16.5" customHeight="1">
      <c r="A200" s="58"/>
      <c r="B200" s="58"/>
      <c r="C200" s="58"/>
      <c r="D200" s="58"/>
      <c r="E200" s="58"/>
      <c r="F200" s="58"/>
      <c r="G200" s="58"/>
      <c r="H200" s="58"/>
      <c r="I200" s="58"/>
      <c r="J200" s="58"/>
    </row>
    <row r="201" spans="1:10" ht="16.5" customHeight="1">
      <c r="A201" s="58"/>
      <c r="B201" s="58"/>
      <c r="C201" s="58"/>
      <c r="D201" s="58"/>
      <c r="E201" s="58"/>
      <c r="F201" s="58"/>
      <c r="G201" s="58"/>
      <c r="H201" s="58"/>
      <c r="I201" s="58"/>
      <c r="J201" s="58"/>
    </row>
    <row r="202" spans="1:10" ht="16.5" customHeight="1">
      <c r="A202" s="58"/>
      <c r="B202" s="58"/>
      <c r="C202" s="58"/>
      <c r="D202" s="58"/>
      <c r="E202" s="58"/>
      <c r="F202" s="58"/>
      <c r="G202" s="58"/>
      <c r="H202" s="58"/>
      <c r="I202" s="58"/>
      <c r="J202" s="58"/>
    </row>
    <row r="203" spans="1:10" ht="16.5" customHeight="1">
      <c r="A203" s="58"/>
      <c r="B203" s="58"/>
      <c r="C203" s="58"/>
      <c r="D203" s="58"/>
      <c r="E203" s="58"/>
      <c r="F203" s="58"/>
      <c r="G203" s="58"/>
      <c r="H203" s="58"/>
      <c r="I203" s="58"/>
      <c r="J203" s="58"/>
    </row>
    <row r="204" spans="1:10" ht="16.5" customHeight="1">
      <c r="A204" s="58"/>
      <c r="B204" s="58"/>
      <c r="C204" s="58"/>
      <c r="D204" s="58"/>
      <c r="E204" s="58"/>
      <c r="F204" s="58"/>
      <c r="G204" s="58"/>
      <c r="H204" s="58"/>
      <c r="I204" s="58"/>
      <c r="J204" s="58"/>
    </row>
    <row r="205" spans="1:10" ht="16.5" customHeight="1">
      <c r="A205" s="58"/>
      <c r="B205" s="58"/>
      <c r="C205" s="58"/>
      <c r="D205" s="58"/>
      <c r="E205" s="58"/>
      <c r="F205" s="58"/>
      <c r="G205" s="58"/>
      <c r="H205" s="58"/>
      <c r="I205" s="58"/>
      <c r="J205" s="58"/>
    </row>
    <row r="206" spans="1:10" ht="16.5" customHeight="1">
      <c r="A206" s="58"/>
      <c r="B206" s="58"/>
      <c r="C206" s="58"/>
      <c r="D206" s="58"/>
      <c r="E206" s="58"/>
      <c r="F206" s="58"/>
      <c r="G206" s="58"/>
      <c r="H206" s="58"/>
      <c r="I206" s="58"/>
      <c r="J206" s="58"/>
    </row>
    <row r="207" spans="1:10" ht="16.5" customHeight="1">
      <c r="A207" s="58"/>
      <c r="B207" s="58"/>
      <c r="C207" s="58"/>
      <c r="D207" s="58"/>
      <c r="E207" s="58"/>
      <c r="F207" s="58"/>
      <c r="G207" s="58"/>
      <c r="H207" s="58"/>
      <c r="I207" s="58"/>
      <c r="J207" s="58"/>
    </row>
    <row r="208" spans="1:10" ht="16.5" customHeight="1">
      <c r="A208" s="58"/>
      <c r="B208" s="58"/>
      <c r="C208" s="58"/>
      <c r="D208" s="58"/>
      <c r="E208" s="58"/>
      <c r="F208" s="58"/>
      <c r="G208" s="58"/>
      <c r="H208" s="58"/>
      <c r="I208" s="58"/>
      <c r="J208" s="58"/>
    </row>
    <row r="209" spans="1:10" ht="16.5" customHeight="1">
      <c r="A209" s="58"/>
      <c r="B209" s="58"/>
      <c r="C209" s="58"/>
      <c r="D209" s="58"/>
      <c r="E209" s="58"/>
      <c r="F209" s="58"/>
      <c r="G209" s="58"/>
      <c r="H209" s="58"/>
      <c r="I209" s="58"/>
      <c r="J209" s="58"/>
    </row>
    <row r="210" spans="1:10" ht="16.5" customHeight="1">
      <c r="A210" s="58"/>
      <c r="B210" s="58"/>
      <c r="C210" s="58"/>
      <c r="D210" s="58"/>
      <c r="E210" s="58"/>
      <c r="F210" s="58"/>
      <c r="G210" s="58"/>
      <c r="H210" s="58"/>
      <c r="I210" s="58"/>
      <c r="J210" s="58"/>
    </row>
    <row r="211" spans="1:10" ht="16.5" customHeight="1">
      <c r="A211" s="58"/>
      <c r="B211" s="58"/>
      <c r="C211" s="58"/>
      <c r="D211" s="58"/>
      <c r="E211" s="58"/>
      <c r="F211" s="58"/>
      <c r="G211" s="58"/>
      <c r="H211" s="58"/>
      <c r="I211" s="58"/>
      <c r="J211" s="58"/>
    </row>
    <row r="212" spans="1:10" ht="16.5" customHeight="1">
      <c r="A212" s="58"/>
      <c r="B212" s="58"/>
      <c r="C212" s="58"/>
      <c r="D212" s="58"/>
      <c r="E212" s="58"/>
      <c r="F212" s="58"/>
      <c r="G212" s="58"/>
      <c r="H212" s="58"/>
      <c r="I212" s="58"/>
      <c r="J212" s="58"/>
    </row>
    <row r="213" spans="1:10" ht="16.5" customHeight="1">
      <c r="A213" s="58"/>
      <c r="B213" s="58"/>
      <c r="C213" s="58"/>
      <c r="D213" s="58"/>
      <c r="E213" s="58"/>
      <c r="F213" s="58"/>
      <c r="G213" s="58"/>
      <c r="H213" s="58"/>
      <c r="I213" s="58"/>
      <c r="J213" s="58"/>
    </row>
    <row r="214" spans="1:10" ht="16.5" customHeight="1">
      <c r="A214" s="58"/>
      <c r="B214" s="58"/>
      <c r="C214" s="58"/>
      <c r="D214" s="58"/>
      <c r="E214" s="58"/>
      <c r="F214" s="58"/>
      <c r="G214" s="58"/>
      <c r="H214" s="58"/>
      <c r="I214" s="58"/>
      <c r="J214" s="58"/>
    </row>
    <row r="215" spans="1:10" ht="16.5" customHeight="1">
      <c r="A215" s="58"/>
      <c r="B215" s="58"/>
      <c r="C215" s="58"/>
      <c r="D215" s="58"/>
      <c r="E215" s="58"/>
      <c r="F215" s="58"/>
      <c r="G215" s="58"/>
      <c r="H215" s="58"/>
      <c r="I215" s="58"/>
      <c r="J215" s="58"/>
    </row>
  </sheetData>
  <sheetProtection password="ED23" sheet="1" objects="1" scenarios="1"/>
  <mergeCells count="2">
    <mergeCell ref="B4:C4"/>
    <mergeCell ref="D4:E4"/>
  </mergeCells>
  <conditionalFormatting sqref="M7:O66 R7:R66">
    <cfRule type="cellIs" priority="1" dxfId="8" operator="lessThan" stopIfTrue="1">
      <formula>0</formula>
    </cfRule>
  </conditionalFormatting>
  <dataValidations count="2">
    <dataValidation type="whole" allowBlank="1" showInputMessage="1" showErrorMessage="1" error="１～３　で入力してください" sqref="F37:F40">
      <formula1>1</formula1>
      <formula2>3</formula2>
    </dataValidation>
    <dataValidation type="whole" allowBlank="1" showInputMessage="1" error="１～３　で入力してください" sqref="F7:F36">
      <formula1>1</formula1>
      <formula2>6</formula2>
    </dataValidation>
  </dataValidations>
  <printOptions horizontalCentered="1" verticalCentered="1"/>
  <pageMargins left="0.61" right="0.61" top="0.61" bottom="0.61" header="0.5118110236220472" footer="0.5118110236220472"/>
  <pageSetup horizontalDpi="600" verticalDpi="600" orientation="portrait" paperSize="9" r:id="rId2"/>
  <ignoredErrors>
    <ignoredError sqref="A3" unlocked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tabColor indexed="52"/>
  </sheetPr>
  <dimension ref="A1:AH232"/>
  <sheetViews>
    <sheetView zoomScalePageLayoutView="0" workbookViewId="0" topLeftCell="A1">
      <selection activeCell="D20" sqref="D20"/>
    </sheetView>
  </sheetViews>
  <sheetFormatPr defaultColWidth="9.00390625" defaultRowHeight="16.5" customHeight="1"/>
  <cols>
    <col min="1" max="1" width="5.00390625" style="55" customWidth="1"/>
    <col min="2" max="5" width="9.75390625" style="55" customWidth="1"/>
    <col min="6" max="6" width="6.00390625" style="55" customWidth="1"/>
    <col min="7" max="7" width="14.875" style="55" customWidth="1"/>
    <col min="8" max="8" width="8.75390625" style="55" customWidth="1"/>
    <col min="9" max="10" width="9.00390625" style="55" customWidth="1"/>
    <col min="11" max="12" width="3.00390625" style="57" customWidth="1"/>
    <col min="13" max="13" width="4.00390625" style="57" bestFit="1" customWidth="1"/>
    <col min="14" max="14" width="3.50390625" style="57" bestFit="1" customWidth="1"/>
    <col min="15" max="15" width="16.125" style="57" bestFit="1" customWidth="1"/>
    <col min="16" max="16" width="17.50390625" style="57" customWidth="1"/>
    <col min="17" max="17" width="7.50390625" style="57" customWidth="1"/>
    <col min="18" max="18" width="7.50390625" style="58" customWidth="1"/>
    <col min="19" max="27" width="3.125" style="58" customWidth="1"/>
    <col min="28" max="34" width="9.00390625" style="58" customWidth="1"/>
    <col min="35" max="16384" width="9.00390625" style="55" customWidth="1"/>
  </cols>
  <sheetData>
    <row r="1" spans="1:19" ht="17.25" customHeight="1">
      <c r="A1" s="53" t="s">
        <v>25</v>
      </c>
      <c r="B1" s="54"/>
      <c r="C1" s="54"/>
      <c r="D1" s="54"/>
      <c r="E1" s="54"/>
      <c r="F1" s="54"/>
      <c r="G1" s="54"/>
      <c r="H1" s="54"/>
      <c r="I1" s="54"/>
      <c r="J1" s="58"/>
      <c r="K1" s="56"/>
      <c r="S1" s="58" t="str">
        <f>IF(SUM(S7:AA66)&gt;0,"Err",WIDECHAR(COUNT(M7:M66))&amp;"人")</f>
        <v>０人</v>
      </c>
    </row>
    <row r="2" spans="2:10" ht="17.25" customHeight="1" thickBot="1">
      <c r="B2" s="55" t="s">
        <v>304</v>
      </c>
      <c r="J2" s="58"/>
    </row>
    <row r="3" spans="1:10" ht="17.25" customHeight="1" thickBot="1">
      <c r="A3" s="49" t="str">
        <f>Ｔｏｐ!B11&amp;"ダブルス"</f>
        <v>ダブルス</v>
      </c>
      <c r="B3" s="1"/>
      <c r="C3" s="1"/>
      <c r="D3" s="1"/>
      <c r="E3" s="1"/>
      <c r="F3" s="1"/>
      <c r="G3" s="1"/>
      <c r="H3" s="1"/>
      <c r="I3" s="59"/>
      <c r="J3" s="58"/>
    </row>
    <row r="4" spans="1:10" ht="17.25" customHeight="1">
      <c r="A4" s="60" t="s">
        <v>0</v>
      </c>
      <c r="B4" s="119" t="s">
        <v>1</v>
      </c>
      <c r="C4" s="120"/>
      <c r="D4" s="119" t="s">
        <v>20</v>
      </c>
      <c r="E4" s="120"/>
      <c r="F4" s="3" t="s">
        <v>2</v>
      </c>
      <c r="G4" s="3" t="s">
        <v>3</v>
      </c>
      <c r="H4" s="3" t="s">
        <v>24</v>
      </c>
      <c r="I4" s="61" t="s">
        <v>4</v>
      </c>
      <c r="J4" s="58"/>
    </row>
    <row r="5" spans="1:10" ht="17.25" customHeight="1">
      <c r="A5" s="62" t="s">
        <v>7</v>
      </c>
      <c r="B5" s="63" t="s">
        <v>9</v>
      </c>
      <c r="C5" s="64" t="s">
        <v>10</v>
      </c>
      <c r="D5" s="63" t="s">
        <v>9</v>
      </c>
      <c r="E5" s="64" t="s">
        <v>10</v>
      </c>
      <c r="F5" s="2"/>
      <c r="G5" s="65" t="s">
        <v>18</v>
      </c>
      <c r="H5" s="65"/>
      <c r="I5" s="66"/>
      <c r="J5" s="58"/>
    </row>
    <row r="6" spans="1:10" ht="17.25" customHeight="1">
      <c r="A6" s="62" t="s">
        <v>5</v>
      </c>
      <c r="B6" s="67" t="s">
        <v>11</v>
      </c>
      <c r="C6" s="68" t="s">
        <v>12</v>
      </c>
      <c r="D6" s="67" t="s">
        <v>21</v>
      </c>
      <c r="E6" s="68" t="s">
        <v>22</v>
      </c>
      <c r="F6" s="2">
        <v>3</v>
      </c>
      <c r="G6" s="69" t="s">
        <v>6</v>
      </c>
      <c r="H6" s="2"/>
      <c r="I6" s="66"/>
      <c r="J6" s="58"/>
    </row>
    <row r="7" spans="1:34" ht="17.25" customHeight="1">
      <c r="A7" s="70">
        <v>1</v>
      </c>
      <c r="B7" s="14"/>
      <c r="C7" s="15"/>
      <c r="D7" s="14"/>
      <c r="E7" s="15"/>
      <c r="F7" s="16"/>
      <c r="G7" s="17"/>
      <c r="H7" s="41"/>
      <c r="I7" s="18"/>
      <c r="J7" s="58"/>
      <c r="K7" s="71"/>
      <c r="L7" s="71"/>
      <c r="M7" s="71">
        <f>IF(AB7="","",IF(LEN(AB7)+LEN(AC7)&gt;6,0,6-LEN(AB7)-LEN(AC7)))</f>
      </c>
      <c r="N7" s="71">
        <f>IF(AB7="","",VLOOKUP(AF7,'基本データ'!$A$106:$B$112,2))</f>
      </c>
      <c r="O7" s="71">
        <f>IF(AB7="","",AB7&amp;REPT("　",M7)&amp;AC7&amp;N7)</f>
      </c>
      <c r="P7" s="71" t="str">
        <f>WIDECHAR(TRIM(AD7))&amp;"　"&amp;WIDECHAR(TRIM(AE7))</f>
        <v>　</v>
      </c>
      <c r="Q7" s="71">
        <f>IF(AB7="","",IF(AG7="",NA(),AG7))</f>
      </c>
      <c r="R7" s="72">
        <f>IF(AH7=0,"",AH7)</f>
      </c>
      <c r="S7" s="73">
        <f aca="true" t="shared" si="0" ref="S7:S38">IF(ISERROR(K7),1,"")</f>
      </c>
      <c r="T7" s="73">
        <f aca="true" t="shared" si="1" ref="T7:AA22">IF(ISERROR(L7),1,"")</f>
      </c>
      <c r="U7" s="73">
        <f t="shared" si="1"/>
      </c>
      <c r="V7" s="73">
        <f t="shared" si="1"/>
      </c>
      <c r="W7" s="73">
        <f t="shared" si="1"/>
      </c>
      <c r="X7" s="73">
        <f t="shared" si="1"/>
      </c>
      <c r="Y7" s="73">
        <f t="shared" si="1"/>
      </c>
      <c r="Z7" s="73">
        <f t="shared" si="1"/>
      </c>
      <c r="AA7" s="73">
        <f t="shared" si="1"/>
      </c>
      <c r="AB7" s="93">
        <f>TRIM(INDEX($A:$I,ROW(),COLUMN()-26))</f>
      </c>
      <c r="AC7" s="93">
        <f aca="true" t="shared" si="2" ref="AC7:AG22">TRIM(INDEX($A:$I,ROW(),COLUMN()-26))</f>
      </c>
      <c r="AD7" s="93">
        <f t="shared" si="2"/>
      </c>
      <c r="AE7" s="93">
        <f t="shared" si="2"/>
      </c>
      <c r="AF7" s="93">
        <f>INDEX($A:$I,ROW(),COLUMN()-26)</f>
        <v>0</v>
      </c>
      <c r="AG7" s="93">
        <f t="shared" si="2"/>
      </c>
      <c r="AH7" s="93">
        <f>INDEX($A:$I,ROW(),COLUMN()-26)</f>
        <v>0</v>
      </c>
    </row>
    <row r="8" spans="1:34" ht="17.25" customHeight="1">
      <c r="A8" s="74"/>
      <c r="B8" s="19"/>
      <c r="C8" s="20"/>
      <c r="D8" s="19"/>
      <c r="E8" s="20"/>
      <c r="F8" s="21"/>
      <c r="G8" s="22"/>
      <c r="H8" s="42"/>
      <c r="I8" s="23"/>
      <c r="J8" s="58"/>
      <c r="K8" s="71"/>
      <c r="L8" s="71"/>
      <c r="M8" s="71">
        <f aca="true" t="shared" si="3" ref="M8:M66">IF(AB8="","",IF(LEN(AB8)+LEN(AC8)&gt;6,0,6-LEN(AB8)-LEN(AC8)))</f>
      </c>
      <c r="N8" s="71">
        <f>IF(AB8="","",VLOOKUP(AF8,'基本データ'!$A$106:$B$112,2))</f>
      </c>
      <c r="O8" s="71">
        <f aca="true" t="shared" si="4" ref="O8:O66">IF(AB8="","",AB8&amp;REPT("　",M8)&amp;AC8&amp;N8)</f>
      </c>
      <c r="P8" s="71" t="str">
        <f aca="true" t="shared" si="5" ref="P8:P66">WIDECHAR(TRIM(AD8))&amp;"　"&amp;WIDECHAR(TRIM(AE8))</f>
        <v>　</v>
      </c>
      <c r="Q8" s="71">
        <f aca="true" t="shared" si="6" ref="Q8:Q66">IF(AB8="","",IF(AG8="",NA(),AG8))</f>
      </c>
      <c r="R8" s="72">
        <f aca="true" t="shared" si="7" ref="R8:R66">IF(AH8=0,"",AH8)</f>
      </c>
      <c r="S8" s="73">
        <f t="shared" si="0"/>
      </c>
      <c r="T8" s="73">
        <f t="shared" si="1"/>
      </c>
      <c r="U8" s="73">
        <f t="shared" si="1"/>
      </c>
      <c r="V8" s="73">
        <f t="shared" si="1"/>
      </c>
      <c r="W8" s="73">
        <f t="shared" si="1"/>
      </c>
      <c r="X8" s="73">
        <f t="shared" si="1"/>
      </c>
      <c r="Y8" s="73">
        <f t="shared" si="1"/>
      </c>
      <c r="Z8" s="73">
        <f t="shared" si="1"/>
      </c>
      <c r="AA8" s="73">
        <f t="shared" si="1"/>
      </c>
      <c r="AB8" s="93">
        <f aca="true" t="shared" si="8" ref="AB8:AG39">TRIM(INDEX($A:$I,ROW(),COLUMN()-26))</f>
      </c>
      <c r="AC8" s="93">
        <f t="shared" si="2"/>
      </c>
      <c r="AD8" s="93">
        <f t="shared" si="2"/>
      </c>
      <c r="AE8" s="93">
        <f t="shared" si="2"/>
      </c>
      <c r="AF8" s="93">
        <f aca="true" t="shared" si="9" ref="AF8:AF66">INDEX($A:$I,ROW(),COLUMN()-26)</f>
        <v>0</v>
      </c>
      <c r="AG8" s="93">
        <f t="shared" si="2"/>
      </c>
      <c r="AH8" s="93">
        <f aca="true" t="shared" si="10" ref="AH8:AH66">INDEX($A:$I,ROW(),COLUMN()-26)</f>
        <v>0</v>
      </c>
    </row>
    <row r="9" spans="1:34" ht="17.25" customHeight="1">
      <c r="A9" s="70">
        <v>2</v>
      </c>
      <c r="B9" s="14"/>
      <c r="C9" s="15"/>
      <c r="D9" s="14"/>
      <c r="E9" s="15"/>
      <c r="F9" s="16"/>
      <c r="G9" s="17"/>
      <c r="H9" s="41"/>
      <c r="I9" s="18"/>
      <c r="J9" s="58"/>
      <c r="K9" s="71"/>
      <c r="L9" s="71"/>
      <c r="M9" s="71">
        <f t="shared" si="3"/>
      </c>
      <c r="N9" s="71">
        <f>IF(AB9="","",VLOOKUP(AF9,'基本データ'!$A$106:$B$112,2))</f>
      </c>
      <c r="O9" s="71">
        <f t="shared" si="4"/>
      </c>
      <c r="P9" s="71" t="str">
        <f t="shared" si="5"/>
        <v>　</v>
      </c>
      <c r="Q9" s="71">
        <f t="shared" si="6"/>
      </c>
      <c r="R9" s="72">
        <f t="shared" si="7"/>
      </c>
      <c r="S9" s="73">
        <f t="shared" si="0"/>
      </c>
      <c r="T9" s="73">
        <f t="shared" si="1"/>
      </c>
      <c r="U9" s="73">
        <f t="shared" si="1"/>
      </c>
      <c r="V9" s="73">
        <f t="shared" si="1"/>
      </c>
      <c r="W9" s="73">
        <f t="shared" si="1"/>
      </c>
      <c r="X9" s="73">
        <f t="shared" si="1"/>
      </c>
      <c r="Y9" s="73">
        <f t="shared" si="1"/>
      </c>
      <c r="Z9" s="73">
        <f t="shared" si="1"/>
      </c>
      <c r="AA9" s="73">
        <f t="shared" si="1"/>
      </c>
      <c r="AB9" s="93">
        <f t="shared" si="8"/>
      </c>
      <c r="AC9" s="93">
        <f t="shared" si="2"/>
      </c>
      <c r="AD9" s="93">
        <f t="shared" si="2"/>
      </c>
      <c r="AE9" s="93">
        <f t="shared" si="2"/>
      </c>
      <c r="AF9" s="93">
        <f t="shared" si="9"/>
        <v>0</v>
      </c>
      <c r="AG9" s="93">
        <f t="shared" si="2"/>
      </c>
      <c r="AH9" s="93">
        <f t="shared" si="10"/>
        <v>0</v>
      </c>
    </row>
    <row r="10" spans="1:34" ht="17.25" customHeight="1">
      <c r="A10" s="74"/>
      <c r="B10" s="19"/>
      <c r="C10" s="20"/>
      <c r="D10" s="19"/>
      <c r="E10" s="20"/>
      <c r="F10" s="21"/>
      <c r="G10" s="22"/>
      <c r="H10" s="42"/>
      <c r="I10" s="23"/>
      <c r="J10" s="58"/>
      <c r="K10" s="71"/>
      <c r="L10" s="71"/>
      <c r="M10" s="71">
        <f t="shared" si="3"/>
      </c>
      <c r="N10" s="71">
        <f>IF(AB10="","",VLOOKUP(AF10,'基本データ'!$A$106:$B$112,2))</f>
      </c>
      <c r="O10" s="71">
        <f t="shared" si="4"/>
      </c>
      <c r="P10" s="71" t="str">
        <f t="shared" si="5"/>
        <v>　</v>
      </c>
      <c r="Q10" s="71">
        <f t="shared" si="6"/>
      </c>
      <c r="R10" s="72">
        <f t="shared" si="7"/>
      </c>
      <c r="S10" s="73">
        <f t="shared" si="0"/>
      </c>
      <c r="T10" s="73">
        <f t="shared" si="1"/>
      </c>
      <c r="U10" s="73">
        <f t="shared" si="1"/>
      </c>
      <c r="V10" s="73">
        <f t="shared" si="1"/>
      </c>
      <c r="W10" s="73">
        <f t="shared" si="1"/>
      </c>
      <c r="X10" s="73">
        <f t="shared" si="1"/>
      </c>
      <c r="Y10" s="73">
        <f t="shared" si="1"/>
      </c>
      <c r="Z10" s="73">
        <f t="shared" si="1"/>
      </c>
      <c r="AA10" s="73">
        <f t="shared" si="1"/>
      </c>
      <c r="AB10" s="93">
        <f t="shared" si="8"/>
      </c>
      <c r="AC10" s="93">
        <f t="shared" si="2"/>
      </c>
      <c r="AD10" s="93">
        <f t="shared" si="2"/>
      </c>
      <c r="AE10" s="93">
        <f t="shared" si="2"/>
      </c>
      <c r="AF10" s="93">
        <f t="shared" si="9"/>
        <v>0</v>
      </c>
      <c r="AG10" s="93">
        <f t="shared" si="2"/>
      </c>
      <c r="AH10" s="93">
        <f t="shared" si="10"/>
        <v>0</v>
      </c>
    </row>
    <row r="11" spans="1:34" ht="17.25" customHeight="1">
      <c r="A11" s="70">
        <v>3</v>
      </c>
      <c r="B11" s="14"/>
      <c r="C11" s="15"/>
      <c r="D11" s="14"/>
      <c r="E11" s="15"/>
      <c r="F11" s="16"/>
      <c r="G11" s="17"/>
      <c r="H11" s="41"/>
      <c r="I11" s="18"/>
      <c r="J11" s="58"/>
      <c r="K11" s="71"/>
      <c r="L11" s="71"/>
      <c r="M11" s="71">
        <f t="shared" si="3"/>
      </c>
      <c r="N11" s="71">
        <f>IF(AB11="","",VLOOKUP(AF11,'基本データ'!$A$106:$B$112,2))</f>
      </c>
      <c r="O11" s="71">
        <f t="shared" si="4"/>
      </c>
      <c r="P11" s="71" t="str">
        <f t="shared" si="5"/>
        <v>　</v>
      </c>
      <c r="Q11" s="71">
        <f t="shared" si="6"/>
      </c>
      <c r="R11" s="72">
        <f t="shared" si="7"/>
      </c>
      <c r="S11" s="73">
        <f t="shared" si="0"/>
      </c>
      <c r="T11" s="73">
        <f t="shared" si="1"/>
      </c>
      <c r="U11" s="73">
        <f t="shared" si="1"/>
      </c>
      <c r="V11" s="73">
        <f t="shared" si="1"/>
      </c>
      <c r="W11" s="73">
        <f t="shared" si="1"/>
      </c>
      <c r="X11" s="73">
        <f t="shared" si="1"/>
      </c>
      <c r="Y11" s="73">
        <f t="shared" si="1"/>
      </c>
      <c r="Z11" s="73">
        <f t="shared" si="1"/>
      </c>
      <c r="AA11" s="73">
        <f t="shared" si="1"/>
      </c>
      <c r="AB11" s="93">
        <f t="shared" si="8"/>
      </c>
      <c r="AC11" s="93">
        <f t="shared" si="2"/>
      </c>
      <c r="AD11" s="93">
        <f t="shared" si="2"/>
      </c>
      <c r="AE11" s="93">
        <f t="shared" si="2"/>
      </c>
      <c r="AF11" s="93">
        <f t="shared" si="9"/>
        <v>0</v>
      </c>
      <c r="AG11" s="93">
        <f t="shared" si="2"/>
      </c>
      <c r="AH11" s="93">
        <f t="shared" si="10"/>
        <v>0</v>
      </c>
    </row>
    <row r="12" spans="1:34" ht="17.25" customHeight="1">
      <c r="A12" s="74"/>
      <c r="B12" s="19"/>
      <c r="C12" s="20"/>
      <c r="D12" s="19"/>
      <c r="E12" s="20"/>
      <c r="F12" s="21"/>
      <c r="G12" s="22"/>
      <c r="H12" s="42"/>
      <c r="I12" s="23"/>
      <c r="J12" s="58"/>
      <c r="K12" s="71"/>
      <c r="L12" s="71"/>
      <c r="M12" s="71">
        <f t="shared" si="3"/>
      </c>
      <c r="N12" s="71">
        <f>IF(AB12="","",VLOOKUP(AF12,'基本データ'!$A$106:$B$112,2))</f>
      </c>
      <c r="O12" s="71">
        <f t="shared" si="4"/>
      </c>
      <c r="P12" s="71" t="str">
        <f t="shared" si="5"/>
        <v>　</v>
      </c>
      <c r="Q12" s="71">
        <f t="shared" si="6"/>
      </c>
      <c r="R12" s="72">
        <f t="shared" si="7"/>
      </c>
      <c r="S12" s="73">
        <f t="shared" si="0"/>
      </c>
      <c r="T12" s="73">
        <f t="shared" si="1"/>
      </c>
      <c r="U12" s="73">
        <f t="shared" si="1"/>
      </c>
      <c r="V12" s="73">
        <f t="shared" si="1"/>
      </c>
      <c r="W12" s="73">
        <f t="shared" si="1"/>
      </c>
      <c r="X12" s="73">
        <f t="shared" si="1"/>
      </c>
      <c r="Y12" s="73">
        <f t="shared" si="1"/>
      </c>
      <c r="Z12" s="73">
        <f t="shared" si="1"/>
      </c>
      <c r="AA12" s="73">
        <f t="shared" si="1"/>
      </c>
      <c r="AB12" s="93">
        <f t="shared" si="8"/>
      </c>
      <c r="AC12" s="93">
        <f t="shared" si="2"/>
      </c>
      <c r="AD12" s="93">
        <f t="shared" si="2"/>
      </c>
      <c r="AE12" s="93">
        <f t="shared" si="2"/>
      </c>
      <c r="AF12" s="93">
        <f t="shared" si="9"/>
        <v>0</v>
      </c>
      <c r="AG12" s="93">
        <f t="shared" si="2"/>
      </c>
      <c r="AH12" s="93">
        <f t="shared" si="10"/>
        <v>0</v>
      </c>
    </row>
    <row r="13" spans="1:34" ht="17.25" customHeight="1">
      <c r="A13" s="70">
        <v>4</v>
      </c>
      <c r="B13" s="14"/>
      <c r="C13" s="15"/>
      <c r="D13" s="14"/>
      <c r="E13" s="15"/>
      <c r="F13" s="16"/>
      <c r="G13" s="17"/>
      <c r="H13" s="41"/>
      <c r="I13" s="18"/>
      <c r="J13" s="58"/>
      <c r="K13" s="71"/>
      <c r="L13" s="71"/>
      <c r="M13" s="71">
        <f t="shared" si="3"/>
      </c>
      <c r="N13" s="71">
        <f>IF(AB13="","",VLOOKUP(AF13,'基本データ'!$A$106:$B$112,2))</f>
      </c>
      <c r="O13" s="71">
        <f t="shared" si="4"/>
      </c>
      <c r="P13" s="71" t="str">
        <f t="shared" si="5"/>
        <v>　</v>
      </c>
      <c r="Q13" s="71">
        <f t="shared" si="6"/>
      </c>
      <c r="R13" s="72">
        <f t="shared" si="7"/>
      </c>
      <c r="S13" s="73">
        <f t="shared" si="0"/>
      </c>
      <c r="T13" s="73">
        <f t="shared" si="1"/>
      </c>
      <c r="U13" s="73">
        <f t="shared" si="1"/>
      </c>
      <c r="V13" s="73">
        <f t="shared" si="1"/>
      </c>
      <c r="W13" s="73">
        <f t="shared" si="1"/>
      </c>
      <c r="X13" s="73">
        <f t="shared" si="1"/>
      </c>
      <c r="Y13" s="73">
        <f t="shared" si="1"/>
      </c>
      <c r="Z13" s="73">
        <f t="shared" si="1"/>
      </c>
      <c r="AA13" s="73">
        <f t="shared" si="1"/>
      </c>
      <c r="AB13" s="93">
        <f t="shared" si="8"/>
      </c>
      <c r="AC13" s="93">
        <f t="shared" si="2"/>
      </c>
      <c r="AD13" s="93">
        <f t="shared" si="2"/>
      </c>
      <c r="AE13" s="93">
        <f t="shared" si="2"/>
      </c>
      <c r="AF13" s="93">
        <f t="shared" si="9"/>
        <v>0</v>
      </c>
      <c r="AG13" s="93">
        <f t="shared" si="2"/>
      </c>
      <c r="AH13" s="93">
        <f t="shared" si="10"/>
        <v>0</v>
      </c>
    </row>
    <row r="14" spans="1:34" ht="17.25" customHeight="1">
      <c r="A14" s="74"/>
      <c r="B14" s="19"/>
      <c r="C14" s="20"/>
      <c r="D14" s="19"/>
      <c r="E14" s="20"/>
      <c r="F14" s="21"/>
      <c r="G14" s="22"/>
      <c r="H14" s="42"/>
      <c r="I14" s="23"/>
      <c r="J14" s="58"/>
      <c r="K14" s="71"/>
      <c r="L14" s="71"/>
      <c r="M14" s="71">
        <f t="shared" si="3"/>
      </c>
      <c r="N14" s="71">
        <f>IF(AB14="","",VLOOKUP(AF14,'基本データ'!$A$106:$B$112,2))</f>
      </c>
      <c r="O14" s="71">
        <f t="shared" si="4"/>
      </c>
      <c r="P14" s="71" t="str">
        <f t="shared" si="5"/>
        <v>　</v>
      </c>
      <c r="Q14" s="71">
        <f t="shared" si="6"/>
      </c>
      <c r="R14" s="72">
        <f t="shared" si="7"/>
      </c>
      <c r="S14" s="73">
        <f t="shared" si="0"/>
      </c>
      <c r="T14" s="73">
        <f t="shared" si="1"/>
      </c>
      <c r="U14" s="73">
        <f t="shared" si="1"/>
      </c>
      <c r="V14" s="73">
        <f t="shared" si="1"/>
      </c>
      <c r="W14" s="73">
        <f t="shared" si="1"/>
      </c>
      <c r="X14" s="73">
        <f t="shared" si="1"/>
      </c>
      <c r="Y14" s="73">
        <f t="shared" si="1"/>
      </c>
      <c r="Z14" s="73">
        <f t="shared" si="1"/>
      </c>
      <c r="AA14" s="73">
        <f t="shared" si="1"/>
      </c>
      <c r="AB14" s="93">
        <f t="shared" si="8"/>
      </c>
      <c r="AC14" s="93">
        <f t="shared" si="2"/>
      </c>
      <c r="AD14" s="93">
        <f t="shared" si="2"/>
      </c>
      <c r="AE14" s="93">
        <f t="shared" si="2"/>
      </c>
      <c r="AF14" s="93">
        <f t="shared" si="9"/>
        <v>0</v>
      </c>
      <c r="AG14" s="93">
        <f t="shared" si="2"/>
      </c>
      <c r="AH14" s="93">
        <f t="shared" si="10"/>
        <v>0</v>
      </c>
    </row>
    <row r="15" spans="1:34" ht="17.25" customHeight="1">
      <c r="A15" s="75">
        <v>5</v>
      </c>
      <c r="B15" s="24"/>
      <c r="C15" s="25"/>
      <c r="D15" s="24"/>
      <c r="E15" s="25"/>
      <c r="F15" s="26"/>
      <c r="G15" s="27"/>
      <c r="H15" s="43"/>
      <c r="I15" s="28"/>
      <c r="J15" s="58"/>
      <c r="K15" s="71"/>
      <c r="L15" s="71"/>
      <c r="M15" s="71">
        <f t="shared" si="3"/>
      </c>
      <c r="N15" s="71">
        <f>IF(AB15="","",VLOOKUP(AF15,'基本データ'!$A$106:$B$112,2))</f>
      </c>
      <c r="O15" s="71">
        <f t="shared" si="4"/>
      </c>
      <c r="P15" s="71" t="str">
        <f t="shared" si="5"/>
        <v>　</v>
      </c>
      <c r="Q15" s="71">
        <f t="shared" si="6"/>
      </c>
      <c r="R15" s="72">
        <f t="shared" si="7"/>
      </c>
      <c r="S15" s="73">
        <f t="shared" si="0"/>
      </c>
      <c r="T15" s="73">
        <f t="shared" si="1"/>
      </c>
      <c r="U15" s="73">
        <f t="shared" si="1"/>
      </c>
      <c r="V15" s="73">
        <f t="shared" si="1"/>
      </c>
      <c r="W15" s="73">
        <f t="shared" si="1"/>
      </c>
      <c r="X15" s="73">
        <f t="shared" si="1"/>
      </c>
      <c r="Y15" s="73">
        <f t="shared" si="1"/>
      </c>
      <c r="Z15" s="73">
        <f t="shared" si="1"/>
      </c>
      <c r="AA15" s="73">
        <f t="shared" si="1"/>
      </c>
      <c r="AB15" s="93">
        <f t="shared" si="8"/>
      </c>
      <c r="AC15" s="93">
        <f t="shared" si="2"/>
      </c>
      <c r="AD15" s="93">
        <f t="shared" si="2"/>
      </c>
      <c r="AE15" s="93">
        <f t="shared" si="2"/>
      </c>
      <c r="AF15" s="93">
        <f t="shared" si="9"/>
        <v>0</v>
      </c>
      <c r="AG15" s="93">
        <f t="shared" si="2"/>
      </c>
      <c r="AH15" s="93">
        <f t="shared" si="10"/>
        <v>0</v>
      </c>
    </row>
    <row r="16" spans="1:34" ht="17.25" customHeight="1">
      <c r="A16" s="74"/>
      <c r="B16" s="19"/>
      <c r="C16" s="20"/>
      <c r="D16" s="19"/>
      <c r="E16" s="20"/>
      <c r="F16" s="21"/>
      <c r="G16" s="22"/>
      <c r="H16" s="42"/>
      <c r="I16" s="23"/>
      <c r="J16" s="58"/>
      <c r="K16" s="71"/>
      <c r="L16" s="71"/>
      <c r="M16" s="71">
        <f t="shared" si="3"/>
      </c>
      <c r="N16" s="71">
        <f>IF(AB16="","",VLOOKUP(AF16,'基本データ'!$A$106:$B$112,2))</f>
      </c>
      <c r="O16" s="71">
        <f t="shared" si="4"/>
      </c>
      <c r="P16" s="71" t="str">
        <f t="shared" si="5"/>
        <v>　</v>
      </c>
      <c r="Q16" s="71">
        <f t="shared" si="6"/>
      </c>
      <c r="R16" s="72">
        <f t="shared" si="7"/>
      </c>
      <c r="S16" s="73">
        <f t="shared" si="0"/>
      </c>
      <c r="T16" s="73">
        <f t="shared" si="1"/>
      </c>
      <c r="U16" s="73">
        <f t="shared" si="1"/>
      </c>
      <c r="V16" s="73">
        <f t="shared" si="1"/>
      </c>
      <c r="W16" s="73">
        <f t="shared" si="1"/>
      </c>
      <c r="X16" s="73">
        <f t="shared" si="1"/>
      </c>
      <c r="Y16" s="73">
        <f t="shared" si="1"/>
      </c>
      <c r="Z16" s="73">
        <f t="shared" si="1"/>
      </c>
      <c r="AA16" s="73">
        <f t="shared" si="1"/>
      </c>
      <c r="AB16" s="93">
        <f t="shared" si="8"/>
      </c>
      <c r="AC16" s="93">
        <f t="shared" si="2"/>
      </c>
      <c r="AD16" s="93">
        <f t="shared" si="2"/>
      </c>
      <c r="AE16" s="93">
        <f t="shared" si="2"/>
      </c>
      <c r="AF16" s="93">
        <f t="shared" si="9"/>
        <v>0</v>
      </c>
      <c r="AG16" s="93">
        <f t="shared" si="2"/>
      </c>
      <c r="AH16" s="93">
        <f t="shared" si="10"/>
        <v>0</v>
      </c>
    </row>
    <row r="17" spans="1:34" ht="17.25" customHeight="1">
      <c r="A17" s="70">
        <v>6</v>
      </c>
      <c r="B17" s="14"/>
      <c r="C17" s="15"/>
      <c r="D17" s="14"/>
      <c r="E17" s="15"/>
      <c r="F17" s="16"/>
      <c r="G17" s="17"/>
      <c r="H17" s="41"/>
      <c r="I17" s="18"/>
      <c r="J17" s="58"/>
      <c r="K17" s="71"/>
      <c r="L17" s="71"/>
      <c r="M17" s="71">
        <f t="shared" si="3"/>
      </c>
      <c r="N17" s="71">
        <f>IF(AB17="","",VLOOKUP(AF17,'基本データ'!$A$106:$B$112,2))</f>
      </c>
      <c r="O17" s="71">
        <f t="shared" si="4"/>
      </c>
      <c r="P17" s="71" t="str">
        <f t="shared" si="5"/>
        <v>　</v>
      </c>
      <c r="Q17" s="71">
        <f t="shared" si="6"/>
      </c>
      <c r="R17" s="72">
        <f t="shared" si="7"/>
      </c>
      <c r="S17" s="73">
        <f t="shared" si="0"/>
      </c>
      <c r="T17" s="73">
        <f t="shared" si="1"/>
      </c>
      <c r="U17" s="73">
        <f t="shared" si="1"/>
      </c>
      <c r="V17" s="73">
        <f t="shared" si="1"/>
      </c>
      <c r="W17" s="73">
        <f t="shared" si="1"/>
      </c>
      <c r="X17" s="73">
        <f t="shared" si="1"/>
      </c>
      <c r="Y17" s="73">
        <f t="shared" si="1"/>
      </c>
      <c r="Z17" s="73">
        <f t="shared" si="1"/>
      </c>
      <c r="AA17" s="73">
        <f t="shared" si="1"/>
      </c>
      <c r="AB17" s="93">
        <f t="shared" si="8"/>
      </c>
      <c r="AC17" s="93">
        <f t="shared" si="2"/>
      </c>
      <c r="AD17" s="93">
        <f t="shared" si="2"/>
      </c>
      <c r="AE17" s="93">
        <f t="shared" si="2"/>
      </c>
      <c r="AF17" s="93">
        <f t="shared" si="9"/>
        <v>0</v>
      </c>
      <c r="AG17" s="93">
        <f t="shared" si="2"/>
      </c>
      <c r="AH17" s="93">
        <f t="shared" si="10"/>
        <v>0</v>
      </c>
    </row>
    <row r="18" spans="1:34" ht="17.25" customHeight="1">
      <c r="A18" s="74"/>
      <c r="B18" s="19"/>
      <c r="C18" s="20"/>
      <c r="D18" s="19"/>
      <c r="E18" s="20"/>
      <c r="F18" s="21"/>
      <c r="G18" s="22"/>
      <c r="H18" s="42"/>
      <c r="I18" s="23"/>
      <c r="J18" s="58"/>
      <c r="K18" s="71"/>
      <c r="L18" s="71"/>
      <c r="M18" s="71">
        <f t="shared" si="3"/>
      </c>
      <c r="N18" s="71">
        <f>IF(AB18="","",VLOOKUP(AF18,'基本データ'!$A$106:$B$112,2))</f>
      </c>
      <c r="O18" s="71">
        <f t="shared" si="4"/>
      </c>
      <c r="P18" s="71" t="str">
        <f t="shared" si="5"/>
        <v>　</v>
      </c>
      <c r="Q18" s="71">
        <f t="shared" si="6"/>
      </c>
      <c r="R18" s="72">
        <f t="shared" si="7"/>
      </c>
      <c r="S18" s="73">
        <f t="shared" si="0"/>
      </c>
      <c r="T18" s="73">
        <f t="shared" si="1"/>
      </c>
      <c r="U18" s="73">
        <f t="shared" si="1"/>
      </c>
      <c r="V18" s="73">
        <f t="shared" si="1"/>
      </c>
      <c r="W18" s="73">
        <f t="shared" si="1"/>
      </c>
      <c r="X18" s="73">
        <f t="shared" si="1"/>
      </c>
      <c r="Y18" s="73">
        <f t="shared" si="1"/>
      </c>
      <c r="Z18" s="73">
        <f t="shared" si="1"/>
      </c>
      <c r="AA18" s="73">
        <f t="shared" si="1"/>
      </c>
      <c r="AB18" s="93">
        <f t="shared" si="8"/>
      </c>
      <c r="AC18" s="93">
        <f t="shared" si="2"/>
      </c>
      <c r="AD18" s="93">
        <f t="shared" si="2"/>
      </c>
      <c r="AE18" s="93">
        <f t="shared" si="2"/>
      </c>
      <c r="AF18" s="93">
        <f t="shared" si="9"/>
        <v>0</v>
      </c>
      <c r="AG18" s="93">
        <f t="shared" si="2"/>
      </c>
      <c r="AH18" s="93">
        <f t="shared" si="10"/>
        <v>0</v>
      </c>
    </row>
    <row r="19" spans="1:34" ht="17.25" customHeight="1">
      <c r="A19" s="70">
        <v>7</v>
      </c>
      <c r="B19" s="14"/>
      <c r="C19" s="15"/>
      <c r="D19" s="14"/>
      <c r="E19" s="15"/>
      <c r="F19" s="16"/>
      <c r="G19" s="17"/>
      <c r="H19" s="41"/>
      <c r="I19" s="18"/>
      <c r="J19" s="58"/>
      <c r="K19" s="71"/>
      <c r="L19" s="71"/>
      <c r="M19" s="71">
        <f t="shared" si="3"/>
      </c>
      <c r="N19" s="71">
        <f>IF(AB19="","",VLOOKUP(AF19,'基本データ'!$A$106:$B$112,2))</f>
      </c>
      <c r="O19" s="71">
        <f t="shared" si="4"/>
      </c>
      <c r="P19" s="71" t="str">
        <f t="shared" si="5"/>
        <v>　</v>
      </c>
      <c r="Q19" s="71">
        <f t="shared" si="6"/>
      </c>
      <c r="R19" s="72">
        <f t="shared" si="7"/>
      </c>
      <c r="S19" s="73">
        <f t="shared" si="0"/>
      </c>
      <c r="T19" s="73">
        <f t="shared" si="1"/>
      </c>
      <c r="U19" s="73">
        <f t="shared" si="1"/>
      </c>
      <c r="V19" s="73">
        <f t="shared" si="1"/>
      </c>
      <c r="W19" s="73">
        <f t="shared" si="1"/>
      </c>
      <c r="X19" s="73">
        <f t="shared" si="1"/>
      </c>
      <c r="Y19" s="73">
        <f t="shared" si="1"/>
      </c>
      <c r="Z19" s="73">
        <f t="shared" si="1"/>
      </c>
      <c r="AA19" s="73">
        <f t="shared" si="1"/>
      </c>
      <c r="AB19" s="93">
        <f t="shared" si="8"/>
      </c>
      <c r="AC19" s="93">
        <f t="shared" si="2"/>
      </c>
      <c r="AD19" s="93">
        <f t="shared" si="2"/>
      </c>
      <c r="AE19" s="93">
        <f t="shared" si="2"/>
      </c>
      <c r="AF19" s="93">
        <f t="shared" si="9"/>
        <v>0</v>
      </c>
      <c r="AG19" s="93">
        <f t="shared" si="2"/>
      </c>
      <c r="AH19" s="93">
        <f t="shared" si="10"/>
        <v>0</v>
      </c>
    </row>
    <row r="20" spans="1:34" ht="17.25" customHeight="1">
      <c r="A20" s="74"/>
      <c r="B20" s="19"/>
      <c r="C20" s="20"/>
      <c r="D20" s="19"/>
      <c r="E20" s="20"/>
      <c r="F20" s="21"/>
      <c r="G20" s="22"/>
      <c r="H20" s="42"/>
      <c r="I20" s="23"/>
      <c r="J20" s="58"/>
      <c r="K20" s="71"/>
      <c r="L20" s="71"/>
      <c r="M20" s="71">
        <f t="shared" si="3"/>
      </c>
      <c r="N20" s="71">
        <f>IF(AB20="","",VLOOKUP(AF20,'基本データ'!$A$106:$B$112,2))</f>
      </c>
      <c r="O20" s="71">
        <f t="shared" si="4"/>
      </c>
      <c r="P20" s="71" t="str">
        <f t="shared" si="5"/>
        <v>　</v>
      </c>
      <c r="Q20" s="71">
        <f t="shared" si="6"/>
      </c>
      <c r="R20" s="72">
        <f t="shared" si="7"/>
      </c>
      <c r="S20" s="73">
        <f t="shared" si="0"/>
      </c>
      <c r="T20" s="73">
        <f t="shared" si="1"/>
      </c>
      <c r="U20" s="73">
        <f t="shared" si="1"/>
      </c>
      <c r="V20" s="73">
        <f t="shared" si="1"/>
      </c>
      <c r="W20" s="73">
        <f t="shared" si="1"/>
      </c>
      <c r="X20" s="73">
        <f t="shared" si="1"/>
      </c>
      <c r="Y20" s="73">
        <f t="shared" si="1"/>
      </c>
      <c r="Z20" s="73">
        <f t="shared" si="1"/>
      </c>
      <c r="AA20" s="73">
        <f t="shared" si="1"/>
      </c>
      <c r="AB20" s="93">
        <f t="shared" si="8"/>
      </c>
      <c r="AC20" s="93">
        <f t="shared" si="2"/>
      </c>
      <c r="AD20" s="93">
        <f t="shared" si="2"/>
      </c>
      <c r="AE20" s="93">
        <f t="shared" si="2"/>
      </c>
      <c r="AF20" s="93">
        <f t="shared" si="9"/>
        <v>0</v>
      </c>
      <c r="AG20" s="93">
        <f t="shared" si="2"/>
      </c>
      <c r="AH20" s="93">
        <f t="shared" si="10"/>
        <v>0</v>
      </c>
    </row>
    <row r="21" spans="1:34" ht="17.25" customHeight="1">
      <c r="A21" s="70">
        <v>8</v>
      </c>
      <c r="B21" s="14"/>
      <c r="C21" s="15"/>
      <c r="D21" s="14"/>
      <c r="E21" s="15"/>
      <c r="F21" s="16"/>
      <c r="G21" s="17"/>
      <c r="H21" s="41"/>
      <c r="I21" s="18"/>
      <c r="J21" s="58"/>
      <c r="K21" s="71"/>
      <c r="L21" s="71"/>
      <c r="M21" s="71">
        <f t="shared" si="3"/>
      </c>
      <c r="N21" s="71">
        <f>IF(AB21="","",VLOOKUP(AF21,'基本データ'!$A$106:$B$112,2))</f>
      </c>
      <c r="O21" s="71">
        <f t="shared" si="4"/>
      </c>
      <c r="P21" s="71" t="str">
        <f t="shared" si="5"/>
        <v>　</v>
      </c>
      <c r="Q21" s="71">
        <f t="shared" si="6"/>
      </c>
      <c r="R21" s="72">
        <f t="shared" si="7"/>
      </c>
      <c r="S21" s="73">
        <f t="shared" si="0"/>
      </c>
      <c r="T21" s="73">
        <f t="shared" si="1"/>
      </c>
      <c r="U21" s="73">
        <f t="shared" si="1"/>
      </c>
      <c r="V21" s="73">
        <f t="shared" si="1"/>
      </c>
      <c r="W21" s="73">
        <f t="shared" si="1"/>
      </c>
      <c r="X21" s="73">
        <f t="shared" si="1"/>
      </c>
      <c r="Y21" s="73">
        <f t="shared" si="1"/>
      </c>
      <c r="Z21" s="73">
        <f t="shared" si="1"/>
      </c>
      <c r="AA21" s="73">
        <f t="shared" si="1"/>
      </c>
      <c r="AB21" s="93">
        <f t="shared" si="8"/>
      </c>
      <c r="AC21" s="93">
        <f t="shared" si="2"/>
      </c>
      <c r="AD21" s="93">
        <f t="shared" si="2"/>
      </c>
      <c r="AE21" s="93">
        <f t="shared" si="2"/>
      </c>
      <c r="AF21" s="93">
        <f t="shared" si="9"/>
        <v>0</v>
      </c>
      <c r="AG21" s="93">
        <f t="shared" si="2"/>
      </c>
      <c r="AH21" s="93">
        <f t="shared" si="10"/>
        <v>0</v>
      </c>
    </row>
    <row r="22" spans="1:34" ht="17.25" customHeight="1">
      <c r="A22" s="74"/>
      <c r="B22" s="19"/>
      <c r="C22" s="20"/>
      <c r="D22" s="19"/>
      <c r="E22" s="20"/>
      <c r="F22" s="21"/>
      <c r="G22" s="22"/>
      <c r="H22" s="42"/>
      <c r="I22" s="23"/>
      <c r="J22" s="58"/>
      <c r="K22" s="71"/>
      <c r="L22" s="71"/>
      <c r="M22" s="71">
        <f t="shared" si="3"/>
      </c>
      <c r="N22" s="71">
        <f>IF(AB22="","",VLOOKUP(AF22,'基本データ'!$A$106:$B$112,2))</f>
      </c>
      <c r="O22" s="71">
        <f t="shared" si="4"/>
      </c>
      <c r="P22" s="71" t="str">
        <f t="shared" si="5"/>
        <v>　</v>
      </c>
      <c r="Q22" s="71">
        <f t="shared" si="6"/>
      </c>
      <c r="R22" s="72">
        <f t="shared" si="7"/>
      </c>
      <c r="S22" s="73">
        <f t="shared" si="0"/>
      </c>
      <c r="T22" s="73">
        <f t="shared" si="1"/>
      </c>
      <c r="U22" s="73">
        <f t="shared" si="1"/>
      </c>
      <c r="V22" s="73">
        <f t="shared" si="1"/>
      </c>
      <c r="W22" s="73">
        <f t="shared" si="1"/>
      </c>
      <c r="X22" s="73">
        <f t="shared" si="1"/>
      </c>
      <c r="Y22" s="73">
        <f t="shared" si="1"/>
      </c>
      <c r="Z22" s="73">
        <f t="shared" si="1"/>
      </c>
      <c r="AA22" s="73">
        <f t="shared" si="1"/>
      </c>
      <c r="AB22" s="93">
        <f t="shared" si="8"/>
      </c>
      <c r="AC22" s="93">
        <f t="shared" si="2"/>
      </c>
      <c r="AD22" s="93">
        <f t="shared" si="2"/>
      </c>
      <c r="AE22" s="93">
        <f t="shared" si="2"/>
      </c>
      <c r="AF22" s="93">
        <f t="shared" si="9"/>
        <v>0</v>
      </c>
      <c r="AG22" s="93">
        <f t="shared" si="2"/>
      </c>
      <c r="AH22" s="93">
        <f t="shared" si="10"/>
        <v>0</v>
      </c>
    </row>
    <row r="23" spans="1:34" ht="17.25" customHeight="1">
      <c r="A23" s="70">
        <v>9</v>
      </c>
      <c r="B23" s="14"/>
      <c r="C23" s="15"/>
      <c r="D23" s="14"/>
      <c r="E23" s="15"/>
      <c r="F23" s="16"/>
      <c r="G23" s="17"/>
      <c r="H23" s="41"/>
      <c r="I23" s="18"/>
      <c r="J23" s="58"/>
      <c r="K23" s="71"/>
      <c r="L23" s="71"/>
      <c r="M23" s="71">
        <f t="shared" si="3"/>
      </c>
      <c r="N23" s="71">
        <f>IF(AB23="","",VLOOKUP(AF23,'基本データ'!$A$106:$B$112,2))</f>
      </c>
      <c r="O23" s="71">
        <f t="shared" si="4"/>
      </c>
      <c r="P23" s="71" t="str">
        <f t="shared" si="5"/>
        <v>　</v>
      </c>
      <c r="Q23" s="71">
        <f t="shared" si="6"/>
      </c>
      <c r="R23" s="72">
        <f t="shared" si="7"/>
      </c>
      <c r="S23" s="73">
        <f t="shared" si="0"/>
      </c>
      <c r="T23" s="73">
        <f aca="true" t="shared" si="11" ref="T23:T66">IF(ISERROR(L23),1,"")</f>
      </c>
      <c r="U23" s="73">
        <f aca="true" t="shared" si="12" ref="U23:U66">IF(ISERROR(M23),1,"")</f>
      </c>
      <c r="V23" s="73">
        <f aca="true" t="shared" si="13" ref="V23:V66">IF(ISERROR(N23),1,"")</f>
      </c>
      <c r="W23" s="73">
        <f aca="true" t="shared" si="14" ref="W23:W66">IF(ISERROR(O23),1,"")</f>
      </c>
      <c r="X23" s="73">
        <f aca="true" t="shared" si="15" ref="X23:X66">IF(ISERROR(P23),1,"")</f>
      </c>
      <c r="Y23" s="73">
        <f aca="true" t="shared" si="16" ref="Y23:Y66">IF(ISERROR(Q23),1,"")</f>
      </c>
      <c r="Z23" s="73">
        <f aca="true" t="shared" si="17" ref="Z23:Z66">IF(ISERROR(R23),1,"")</f>
      </c>
      <c r="AA23" s="73">
        <f aca="true" t="shared" si="18" ref="AA23:AA66">IF(ISERROR(S23),1,"")</f>
      </c>
      <c r="AB23" s="93">
        <f t="shared" si="8"/>
      </c>
      <c r="AC23" s="93">
        <f t="shared" si="8"/>
      </c>
      <c r="AD23" s="93">
        <f t="shared" si="8"/>
      </c>
      <c r="AE23" s="93">
        <f t="shared" si="8"/>
      </c>
      <c r="AF23" s="93">
        <f t="shared" si="9"/>
        <v>0</v>
      </c>
      <c r="AG23" s="93">
        <f t="shared" si="8"/>
      </c>
      <c r="AH23" s="93">
        <f t="shared" si="10"/>
        <v>0</v>
      </c>
    </row>
    <row r="24" spans="1:34" ht="17.25" customHeight="1">
      <c r="A24" s="74"/>
      <c r="B24" s="19"/>
      <c r="C24" s="20"/>
      <c r="D24" s="19"/>
      <c r="E24" s="20"/>
      <c r="F24" s="21"/>
      <c r="G24" s="22"/>
      <c r="H24" s="42"/>
      <c r="I24" s="23"/>
      <c r="J24" s="58"/>
      <c r="K24" s="71"/>
      <c r="L24" s="71"/>
      <c r="M24" s="71">
        <f t="shared" si="3"/>
      </c>
      <c r="N24" s="71">
        <f>IF(AB24="","",VLOOKUP(AF24,'基本データ'!$A$106:$B$112,2))</f>
      </c>
      <c r="O24" s="71">
        <f t="shared" si="4"/>
      </c>
      <c r="P24" s="71" t="str">
        <f t="shared" si="5"/>
        <v>　</v>
      </c>
      <c r="Q24" s="71">
        <f t="shared" si="6"/>
      </c>
      <c r="R24" s="72">
        <f t="shared" si="7"/>
      </c>
      <c r="S24" s="73">
        <f t="shared" si="0"/>
      </c>
      <c r="T24" s="73">
        <f t="shared" si="11"/>
      </c>
      <c r="U24" s="73">
        <f t="shared" si="12"/>
      </c>
      <c r="V24" s="73">
        <f t="shared" si="13"/>
      </c>
      <c r="W24" s="73">
        <f t="shared" si="14"/>
      </c>
      <c r="X24" s="73">
        <f t="shared" si="15"/>
      </c>
      <c r="Y24" s="73">
        <f t="shared" si="16"/>
      </c>
      <c r="Z24" s="73">
        <f t="shared" si="17"/>
      </c>
      <c r="AA24" s="73">
        <f t="shared" si="18"/>
      </c>
      <c r="AB24" s="93">
        <f t="shared" si="8"/>
      </c>
      <c r="AC24" s="93">
        <f t="shared" si="8"/>
      </c>
      <c r="AD24" s="93">
        <f t="shared" si="8"/>
      </c>
      <c r="AE24" s="93">
        <f t="shared" si="8"/>
      </c>
      <c r="AF24" s="93">
        <f t="shared" si="9"/>
        <v>0</v>
      </c>
      <c r="AG24" s="93">
        <f t="shared" si="8"/>
      </c>
      <c r="AH24" s="93">
        <f t="shared" si="10"/>
        <v>0</v>
      </c>
    </row>
    <row r="25" spans="1:34" ht="17.25" customHeight="1">
      <c r="A25" s="70">
        <v>10</v>
      </c>
      <c r="B25" s="14"/>
      <c r="C25" s="15"/>
      <c r="D25" s="14"/>
      <c r="E25" s="15"/>
      <c r="F25" s="16"/>
      <c r="G25" s="17"/>
      <c r="H25" s="41"/>
      <c r="I25" s="18"/>
      <c r="J25" s="58"/>
      <c r="K25" s="71"/>
      <c r="L25" s="71"/>
      <c r="M25" s="71">
        <f t="shared" si="3"/>
      </c>
      <c r="N25" s="71">
        <f>IF(AB25="","",VLOOKUP(AF25,'基本データ'!$A$106:$B$112,2))</f>
      </c>
      <c r="O25" s="71">
        <f t="shared" si="4"/>
      </c>
      <c r="P25" s="71" t="str">
        <f t="shared" si="5"/>
        <v>　</v>
      </c>
      <c r="Q25" s="71">
        <f t="shared" si="6"/>
      </c>
      <c r="R25" s="72">
        <f t="shared" si="7"/>
      </c>
      <c r="S25" s="73">
        <f t="shared" si="0"/>
      </c>
      <c r="T25" s="73">
        <f t="shared" si="11"/>
      </c>
      <c r="U25" s="73">
        <f t="shared" si="12"/>
      </c>
      <c r="V25" s="73">
        <f t="shared" si="13"/>
      </c>
      <c r="W25" s="73">
        <f t="shared" si="14"/>
      </c>
      <c r="X25" s="73">
        <f t="shared" si="15"/>
      </c>
      <c r="Y25" s="73">
        <f t="shared" si="16"/>
      </c>
      <c r="Z25" s="73">
        <f t="shared" si="17"/>
      </c>
      <c r="AA25" s="73">
        <f t="shared" si="18"/>
      </c>
      <c r="AB25" s="93">
        <f t="shared" si="8"/>
      </c>
      <c r="AC25" s="93">
        <f t="shared" si="8"/>
      </c>
      <c r="AD25" s="93">
        <f t="shared" si="8"/>
      </c>
      <c r="AE25" s="93">
        <f t="shared" si="8"/>
      </c>
      <c r="AF25" s="93">
        <f t="shared" si="9"/>
        <v>0</v>
      </c>
      <c r="AG25" s="93">
        <f t="shared" si="8"/>
      </c>
      <c r="AH25" s="93">
        <f t="shared" si="10"/>
        <v>0</v>
      </c>
    </row>
    <row r="26" spans="1:34" ht="17.25" customHeight="1">
      <c r="A26" s="74"/>
      <c r="B26" s="19"/>
      <c r="C26" s="20"/>
      <c r="D26" s="19"/>
      <c r="E26" s="20"/>
      <c r="F26" s="21"/>
      <c r="G26" s="22"/>
      <c r="H26" s="42"/>
      <c r="I26" s="23"/>
      <c r="J26" s="58"/>
      <c r="K26" s="71"/>
      <c r="L26" s="71"/>
      <c r="M26" s="71">
        <f t="shared" si="3"/>
      </c>
      <c r="N26" s="71">
        <f>IF(AB26="","",VLOOKUP(AF26,'基本データ'!$A$106:$B$112,2))</f>
      </c>
      <c r="O26" s="71">
        <f t="shared" si="4"/>
      </c>
      <c r="P26" s="71" t="str">
        <f t="shared" si="5"/>
        <v>　</v>
      </c>
      <c r="Q26" s="71">
        <f t="shared" si="6"/>
      </c>
      <c r="R26" s="72">
        <f t="shared" si="7"/>
      </c>
      <c r="S26" s="73">
        <f t="shared" si="0"/>
      </c>
      <c r="T26" s="73">
        <f t="shared" si="11"/>
      </c>
      <c r="U26" s="73">
        <f t="shared" si="12"/>
      </c>
      <c r="V26" s="73">
        <f t="shared" si="13"/>
      </c>
      <c r="W26" s="73">
        <f t="shared" si="14"/>
      </c>
      <c r="X26" s="73">
        <f t="shared" si="15"/>
      </c>
      <c r="Y26" s="73">
        <f t="shared" si="16"/>
      </c>
      <c r="Z26" s="73">
        <f t="shared" si="17"/>
      </c>
      <c r="AA26" s="73">
        <f t="shared" si="18"/>
      </c>
      <c r="AB26" s="93">
        <f t="shared" si="8"/>
      </c>
      <c r="AC26" s="93">
        <f t="shared" si="8"/>
      </c>
      <c r="AD26" s="93">
        <f t="shared" si="8"/>
      </c>
      <c r="AE26" s="93">
        <f t="shared" si="8"/>
      </c>
      <c r="AF26" s="93">
        <f t="shared" si="9"/>
        <v>0</v>
      </c>
      <c r="AG26" s="93">
        <f t="shared" si="8"/>
      </c>
      <c r="AH26" s="93">
        <f t="shared" si="10"/>
        <v>0</v>
      </c>
    </row>
    <row r="27" spans="1:34" ht="16.5" customHeight="1">
      <c r="A27" s="70">
        <v>11</v>
      </c>
      <c r="B27" s="14"/>
      <c r="C27" s="15"/>
      <c r="D27" s="14"/>
      <c r="E27" s="15"/>
      <c r="F27" s="16"/>
      <c r="G27" s="17"/>
      <c r="H27" s="41"/>
      <c r="I27" s="18"/>
      <c r="J27" s="58"/>
      <c r="K27" s="71"/>
      <c r="L27" s="71"/>
      <c r="M27" s="71">
        <f t="shared" si="3"/>
      </c>
      <c r="N27" s="71">
        <f>IF(AB27="","",VLOOKUP(AF27,'基本データ'!$A$106:$B$112,2))</f>
      </c>
      <c r="O27" s="71">
        <f t="shared" si="4"/>
      </c>
      <c r="P27" s="71" t="str">
        <f t="shared" si="5"/>
        <v>　</v>
      </c>
      <c r="Q27" s="71">
        <f t="shared" si="6"/>
      </c>
      <c r="R27" s="72">
        <f t="shared" si="7"/>
      </c>
      <c r="S27" s="73">
        <f t="shared" si="0"/>
      </c>
      <c r="T27" s="73">
        <f t="shared" si="11"/>
      </c>
      <c r="U27" s="73">
        <f t="shared" si="12"/>
      </c>
      <c r="V27" s="73">
        <f t="shared" si="13"/>
      </c>
      <c r="W27" s="73">
        <f t="shared" si="14"/>
      </c>
      <c r="X27" s="73">
        <f t="shared" si="15"/>
      </c>
      <c r="Y27" s="73">
        <f t="shared" si="16"/>
      </c>
      <c r="Z27" s="73">
        <f t="shared" si="17"/>
      </c>
      <c r="AA27" s="73">
        <f t="shared" si="18"/>
      </c>
      <c r="AB27" s="93">
        <f t="shared" si="8"/>
      </c>
      <c r="AC27" s="93">
        <f t="shared" si="8"/>
      </c>
      <c r="AD27" s="93">
        <f t="shared" si="8"/>
      </c>
      <c r="AE27" s="93">
        <f t="shared" si="8"/>
      </c>
      <c r="AF27" s="93">
        <f t="shared" si="9"/>
        <v>0</v>
      </c>
      <c r="AG27" s="93">
        <f t="shared" si="8"/>
      </c>
      <c r="AH27" s="93">
        <f t="shared" si="10"/>
        <v>0</v>
      </c>
    </row>
    <row r="28" spans="1:34" ht="16.5" customHeight="1">
      <c r="A28" s="74"/>
      <c r="B28" s="19"/>
      <c r="C28" s="20"/>
      <c r="D28" s="19"/>
      <c r="E28" s="20"/>
      <c r="F28" s="21"/>
      <c r="G28" s="22"/>
      <c r="H28" s="42"/>
      <c r="I28" s="23"/>
      <c r="J28" s="58"/>
      <c r="K28" s="71"/>
      <c r="L28" s="71"/>
      <c r="M28" s="71">
        <f t="shared" si="3"/>
      </c>
      <c r="N28" s="71">
        <f>IF(AB28="","",VLOOKUP(AF28,'基本データ'!$A$106:$B$112,2))</f>
      </c>
      <c r="O28" s="71">
        <f t="shared" si="4"/>
      </c>
      <c r="P28" s="71" t="str">
        <f t="shared" si="5"/>
        <v>　</v>
      </c>
      <c r="Q28" s="71">
        <f t="shared" si="6"/>
      </c>
      <c r="R28" s="72">
        <f t="shared" si="7"/>
      </c>
      <c r="S28" s="73">
        <f t="shared" si="0"/>
      </c>
      <c r="T28" s="73">
        <f t="shared" si="11"/>
      </c>
      <c r="U28" s="73">
        <f t="shared" si="12"/>
      </c>
      <c r="V28" s="73">
        <f t="shared" si="13"/>
      </c>
      <c r="W28" s="73">
        <f t="shared" si="14"/>
      </c>
      <c r="X28" s="73">
        <f t="shared" si="15"/>
      </c>
      <c r="Y28" s="73">
        <f t="shared" si="16"/>
      </c>
      <c r="Z28" s="73">
        <f t="shared" si="17"/>
      </c>
      <c r="AA28" s="73">
        <f t="shared" si="18"/>
      </c>
      <c r="AB28" s="93">
        <f t="shared" si="8"/>
      </c>
      <c r="AC28" s="93">
        <f t="shared" si="8"/>
      </c>
      <c r="AD28" s="93">
        <f t="shared" si="8"/>
      </c>
      <c r="AE28" s="93">
        <f t="shared" si="8"/>
      </c>
      <c r="AF28" s="93">
        <f t="shared" si="9"/>
        <v>0</v>
      </c>
      <c r="AG28" s="93">
        <f t="shared" si="8"/>
      </c>
      <c r="AH28" s="93">
        <f t="shared" si="10"/>
        <v>0</v>
      </c>
    </row>
    <row r="29" spans="1:34" ht="16.5" customHeight="1">
      <c r="A29" s="70">
        <v>12</v>
      </c>
      <c r="B29" s="14"/>
      <c r="C29" s="15"/>
      <c r="D29" s="14"/>
      <c r="E29" s="15"/>
      <c r="F29" s="16"/>
      <c r="G29" s="17"/>
      <c r="H29" s="41"/>
      <c r="I29" s="18"/>
      <c r="J29" s="58"/>
      <c r="K29" s="71"/>
      <c r="L29" s="71"/>
      <c r="M29" s="71">
        <f t="shared" si="3"/>
      </c>
      <c r="N29" s="71">
        <f>IF(AB29="","",VLOOKUP(AF29,'基本データ'!$A$106:$B$112,2))</f>
      </c>
      <c r="O29" s="71">
        <f t="shared" si="4"/>
      </c>
      <c r="P29" s="71" t="str">
        <f t="shared" si="5"/>
        <v>　</v>
      </c>
      <c r="Q29" s="71">
        <f t="shared" si="6"/>
      </c>
      <c r="R29" s="72">
        <f t="shared" si="7"/>
      </c>
      <c r="S29" s="73">
        <f t="shared" si="0"/>
      </c>
      <c r="T29" s="73">
        <f t="shared" si="11"/>
      </c>
      <c r="U29" s="73">
        <f t="shared" si="12"/>
      </c>
      <c r="V29" s="73">
        <f t="shared" si="13"/>
      </c>
      <c r="W29" s="73">
        <f t="shared" si="14"/>
      </c>
      <c r="X29" s="73">
        <f t="shared" si="15"/>
      </c>
      <c r="Y29" s="73">
        <f t="shared" si="16"/>
      </c>
      <c r="Z29" s="73">
        <f t="shared" si="17"/>
      </c>
      <c r="AA29" s="73">
        <f t="shared" si="18"/>
      </c>
      <c r="AB29" s="93">
        <f t="shared" si="8"/>
      </c>
      <c r="AC29" s="93">
        <f t="shared" si="8"/>
      </c>
      <c r="AD29" s="93">
        <f t="shared" si="8"/>
      </c>
      <c r="AE29" s="93">
        <f t="shared" si="8"/>
      </c>
      <c r="AF29" s="93">
        <f t="shared" si="9"/>
        <v>0</v>
      </c>
      <c r="AG29" s="93">
        <f t="shared" si="8"/>
      </c>
      <c r="AH29" s="93">
        <f t="shared" si="10"/>
        <v>0</v>
      </c>
    </row>
    <row r="30" spans="1:34" ht="16.5" customHeight="1">
      <c r="A30" s="74"/>
      <c r="B30" s="19"/>
      <c r="C30" s="20"/>
      <c r="D30" s="19"/>
      <c r="E30" s="20"/>
      <c r="F30" s="21"/>
      <c r="G30" s="22"/>
      <c r="H30" s="42"/>
      <c r="I30" s="23"/>
      <c r="J30" s="58"/>
      <c r="K30" s="71"/>
      <c r="L30" s="71"/>
      <c r="M30" s="71">
        <f t="shared" si="3"/>
      </c>
      <c r="N30" s="71">
        <f>IF(AB30="","",VLOOKUP(AF30,'基本データ'!$A$106:$B$112,2))</f>
      </c>
      <c r="O30" s="71">
        <f t="shared" si="4"/>
      </c>
      <c r="P30" s="71" t="str">
        <f t="shared" si="5"/>
        <v>　</v>
      </c>
      <c r="Q30" s="71">
        <f t="shared" si="6"/>
      </c>
      <c r="R30" s="72">
        <f t="shared" si="7"/>
      </c>
      <c r="S30" s="73">
        <f t="shared" si="0"/>
      </c>
      <c r="T30" s="73">
        <f t="shared" si="11"/>
      </c>
      <c r="U30" s="73">
        <f t="shared" si="12"/>
      </c>
      <c r="V30" s="73">
        <f t="shared" si="13"/>
      </c>
      <c r="W30" s="73">
        <f t="shared" si="14"/>
      </c>
      <c r="X30" s="73">
        <f t="shared" si="15"/>
      </c>
      <c r="Y30" s="73">
        <f t="shared" si="16"/>
      </c>
      <c r="Z30" s="73">
        <f t="shared" si="17"/>
      </c>
      <c r="AA30" s="73">
        <f t="shared" si="18"/>
      </c>
      <c r="AB30" s="93">
        <f t="shared" si="8"/>
      </c>
      <c r="AC30" s="93">
        <f t="shared" si="8"/>
      </c>
      <c r="AD30" s="93">
        <f t="shared" si="8"/>
      </c>
      <c r="AE30" s="93">
        <f t="shared" si="8"/>
      </c>
      <c r="AF30" s="93">
        <f t="shared" si="9"/>
        <v>0</v>
      </c>
      <c r="AG30" s="93">
        <f t="shared" si="8"/>
      </c>
      <c r="AH30" s="93">
        <f t="shared" si="10"/>
        <v>0</v>
      </c>
    </row>
    <row r="31" spans="1:34" ht="16.5" customHeight="1">
      <c r="A31" s="70">
        <v>13</v>
      </c>
      <c r="B31" s="14"/>
      <c r="C31" s="15"/>
      <c r="D31" s="14"/>
      <c r="E31" s="15"/>
      <c r="F31" s="16"/>
      <c r="G31" s="17"/>
      <c r="H31" s="41"/>
      <c r="I31" s="18"/>
      <c r="J31" s="58"/>
      <c r="K31" s="71"/>
      <c r="L31" s="71"/>
      <c r="M31" s="71">
        <f t="shared" si="3"/>
      </c>
      <c r="N31" s="71">
        <f>IF(AB31="","",VLOOKUP(AF31,'基本データ'!$A$106:$B$112,2))</f>
      </c>
      <c r="O31" s="71">
        <f t="shared" si="4"/>
      </c>
      <c r="P31" s="71" t="str">
        <f t="shared" si="5"/>
        <v>　</v>
      </c>
      <c r="Q31" s="71">
        <f t="shared" si="6"/>
      </c>
      <c r="R31" s="72">
        <f t="shared" si="7"/>
      </c>
      <c r="S31" s="73">
        <f t="shared" si="0"/>
      </c>
      <c r="T31" s="73">
        <f t="shared" si="11"/>
      </c>
      <c r="U31" s="73">
        <f t="shared" si="12"/>
      </c>
      <c r="V31" s="73">
        <f t="shared" si="13"/>
      </c>
      <c r="W31" s="73">
        <f t="shared" si="14"/>
      </c>
      <c r="X31" s="73">
        <f t="shared" si="15"/>
      </c>
      <c r="Y31" s="73">
        <f t="shared" si="16"/>
      </c>
      <c r="Z31" s="73">
        <f t="shared" si="17"/>
      </c>
      <c r="AA31" s="73">
        <f t="shared" si="18"/>
      </c>
      <c r="AB31" s="93">
        <f t="shared" si="8"/>
      </c>
      <c r="AC31" s="93">
        <f t="shared" si="8"/>
      </c>
      <c r="AD31" s="93">
        <f t="shared" si="8"/>
      </c>
      <c r="AE31" s="93">
        <f t="shared" si="8"/>
      </c>
      <c r="AF31" s="93">
        <f t="shared" si="9"/>
        <v>0</v>
      </c>
      <c r="AG31" s="93">
        <f t="shared" si="8"/>
      </c>
      <c r="AH31" s="93">
        <f t="shared" si="10"/>
        <v>0</v>
      </c>
    </row>
    <row r="32" spans="1:34" ht="16.5" customHeight="1">
      <c r="A32" s="74"/>
      <c r="B32" s="19"/>
      <c r="C32" s="20"/>
      <c r="D32" s="19"/>
      <c r="E32" s="20"/>
      <c r="F32" s="21"/>
      <c r="G32" s="22"/>
      <c r="H32" s="42"/>
      <c r="I32" s="23"/>
      <c r="J32" s="58"/>
      <c r="K32" s="71"/>
      <c r="L32" s="71"/>
      <c r="M32" s="71">
        <f t="shared" si="3"/>
      </c>
      <c r="N32" s="71">
        <f>IF(AB32="","",VLOOKUP(AF32,'基本データ'!$A$106:$B$112,2))</f>
      </c>
      <c r="O32" s="71">
        <f t="shared" si="4"/>
      </c>
      <c r="P32" s="71" t="str">
        <f t="shared" si="5"/>
        <v>　</v>
      </c>
      <c r="Q32" s="71">
        <f t="shared" si="6"/>
      </c>
      <c r="R32" s="72">
        <f t="shared" si="7"/>
      </c>
      <c r="S32" s="73">
        <f t="shared" si="0"/>
      </c>
      <c r="T32" s="73">
        <f t="shared" si="11"/>
      </c>
      <c r="U32" s="73">
        <f t="shared" si="12"/>
      </c>
      <c r="V32" s="73">
        <f t="shared" si="13"/>
      </c>
      <c r="W32" s="73">
        <f t="shared" si="14"/>
      </c>
      <c r="X32" s="73">
        <f t="shared" si="15"/>
      </c>
      <c r="Y32" s="73">
        <f t="shared" si="16"/>
      </c>
      <c r="Z32" s="73">
        <f t="shared" si="17"/>
      </c>
      <c r="AA32" s="73">
        <f t="shared" si="18"/>
      </c>
      <c r="AB32" s="93">
        <f t="shared" si="8"/>
      </c>
      <c r="AC32" s="93">
        <f t="shared" si="8"/>
      </c>
      <c r="AD32" s="93">
        <f t="shared" si="8"/>
      </c>
      <c r="AE32" s="93">
        <f t="shared" si="8"/>
      </c>
      <c r="AF32" s="93">
        <f t="shared" si="9"/>
        <v>0</v>
      </c>
      <c r="AG32" s="93">
        <f t="shared" si="8"/>
      </c>
      <c r="AH32" s="93">
        <f t="shared" si="10"/>
        <v>0</v>
      </c>
    </row>
    <row r="33" spans="1:34" ht="16.5" customHeight="1">
      <c r="A33" s="70">
        <v>14</v>
      </c>
      <c r="B33" s="14"/>
      <c r="C33" s="15"/>
      <c r="D33" s="14"/>
      <c r="E33" s="15"/>
      <c r="F33" s="16"/>
      <c r="G33" s="17"/>
      <c r="H33" s="41"/>
      <c r="I33" s="18"/>
      <c r="J33" s="58"/>
      <c r="K33" s="71"/>
      <c r="L33" s="71"/>
      <c r="M33" s="71">
        <f t="shared" si="3"/>
      </c>
      <c r="N33" s="71">
        <f>IF(AB33="","",VLOOKUP(AF33,'基本データ'!$A$106:$B$112,2))</f>
      </c>
      <c r="O33" s="71">
        <f t="shared" si="4"/>
      </c>
      <c r="P33" s="71" t="str">
        <f t="shared" si="5"/>
        <v>　</v>
      </c>
      <c r="Q33" s="71">
        <f t="shared" si="6"/>
      </c>
      <c r="R33" s="72">
        <f t="shared" si="7"/>
      </c>
      <c r="S33" s="73">
        <f t="shared" si="0"/>
      </c>
      <c r="T33" s="73">
        <f t="shared" si="11"/>
      </c>
      <c r="U33" s="73">
        <f t="shared" si="12"/>
      </c>
      <c r="V33" s="73">
        <f t="shared" si="13"/>
      </c>
      <c r="W33" s="73">
        <f t="shared" si="14"/>
      </c>
      <c r="X33" s="73">
        <f t="shared" si="15"/>
      </c>
      <c r="Y33" s="73">
        <f t="shared" si="16"/>
      </c>
      <c r="Z33" s="73">
        <f t="shared" si="17"/>
      </c>
      <c r="AA33" s="73">
        <f t="shared" si="18"/>
      </c>
      <c r="AB33" s="93">
        <f t="shared" si="8"/>
      </c>
      <c r="AC33" s="93">
        <f t="shared" si="8"/>
      </c>
      <c r="AD33" s="93">
        <f t="shared" si="8"/>
      </c>
      <c r="AE33" s="93">
        <f t="shared" si="8"/>
      </c>
      <c r="AF33" s="93">
        <f t="shared" si="9"/>
        <v>0</v>
      </c>
      <c r="AG33" s="93">
        <f t="shared" si="8"/>
      </c>
      <c r="AH33" s="93">
        <f t="shared" si="10"/>
        <v>0</v>
      </c>
    </row>
    <row r="34" spans="1:34" ht="16.5" customHeight="1">
      <c r="A34" s="74"/>
      <c r="B34" s="19"/>
      <c r="C34" s="20"/>
      <c r="D34" s="19"/>
      <c r="E34" s="20"/>
      <c r="F34" s="21"/>
      <c r="G34" s="22"/>
      <c r="H34" s="42"/>
      <c r="I34" s="23"/>
      <c r="J34" s="58"/>
      <c r="K34" s="71"/>
      <c r="L34" s="71"/>
      <c r="M34" s="71">
        <f t="shared" si="3"/>
      </c>
      <c r="N34" s="71">
        <f>IF(AB34="","",VLOOKUP(AF34,'基本データ'!$A$106:$B$112,2))</f>
      </c>
      <c r="O34" s="71">
        <f t="shared" si="4"/>
      </c>
      <c r="P34" s="71" t="str">
        <f t="shared" si="5"/>
        <v>　</v>
      </c>
      <c r="Q34" s="71">
        <f t="shared" si="6"/>
      </c>
      <c r="R34" s="72">
        <f t="shared" si="7"/>
      </c>
      <c r="S34" s="73">
        <f t="shared" si="0"/>
      </c>
      <c r="T34" s="73">
        <f t="shared" si="11"/>
      </c>
      <c r="U34" s="73">
        <f t="shared" si="12"/>
      </c>
      <c r="V34" s="73">
        <f t="shared" si="13"/>
      </c>
      <c r="W34" s="73">
        <f t="shared" si="14"/>
      </c>
      <c r="X34" s="73">
        <f t="shared" si="15"/>
      </c>
      <c r="Y34" s="73">
        <f t="shared" si="16"/>
      </c>
      <c r="Z34" s="73">
        <f t="shared" si="17"/>
      </c>
      <c r="AA34" s="73">
        <f t="shared" si="18"/>
      </c>
      <c r="AB34" s="93">
        <f t="shared" si="8"/>
      </c>
      <c r="AC34" s="93">
        <f t="shared" si="8"/>
      </c>
      <c r="AD34" s="93">
        <f t="shared" si="8"/>
      </c>
      <c r="AE34" s="93">
        <f t="shared" si="8"/>
      </c>
      <c r="AF34" s="93">
        <f t="shared" si="9"/>
        <v>0</v>
      </c>
      <c r="AG34" s="93">
        <f t="shared" si="8"/>
      </c>
      <c r="AH34" s="93">
        <f t="shared" si="10"/>
        <v>0</v>
      </c>
    </row>
    <row r="35" spans="1:34" ht="16.5" customHeight="1">
      <c r="A35" s="70">
        <v>15</v>
      </c>
      <c r="B35" s="14"/>
      <c r="C35" s="15"/>
      <c r="D35" s="14"/>
      <c r="E35" s="15"/>
      <c r="F35" s="16"/>
      <c r="G35" s="17"/>
      <c r="H35" s="41"/>
      <c r="I35" s="18"/>
      <c r="J35" s="58"/>
      <c r="K35" s="71"/>
      <c r="L35" s="71"/>
      <c r="M35" s="71">
        <f t="shared" si="3"/>
      </c>
      <c r="N35" s="71">
        <f>IF(AB35="","",VLOOKUP(AF35,'基本データ'!$A$106:$B$112,2))</f>
      </c>
      <c r="O35" s="71">
        <f t="shared" si="4"/>
      </c>
      <c r="P35" s="71" t="str">
        <f t="shared" si="5"/>
        <v>　</v>
      </c>
      <c r="Q35" s="71">
        <f t="shared" si="6"/>
      </c>
      <c r="R35" s="72">
        <f t="shared" si="7"/>
      </c>
      <c r="S35" s="73">
        <f t="shared" si="0"/>
      </c>
      <c r="T35" s="73">
        <f t="shared" si="11"/>
      </c>
      <c r="U35" s="73">
        <f t="shared" si="12"/>
      </c>
      <c r="V35" s="73">
        <f t="shared" si="13"/>
      </c>
      <c r="W35" s="73">
        <f t="shared" si="14"/>
      </c>
      <c r="X35" s="73">
        <f t="shared" si="15"/>
      </c>
      <c r="Y35" s="73">
        <f t="shared" si="16"/>
      </c>
      <c r="Z35" s="73">
        <f t="shared" si="17"/>
      </c>
      <c r="AA35" s="73">
        <f t="shared" si="18"/>
      </c>
      <c r="AB35" s="93">
        <f t="shared" si="8"/>
      </c>
      <c r="AC35" s="93">
        <f t="shared" si="8"/>
      </c>
      <c r="AD35" s="93">
        <f t="shared" si="8"/>
      </c>
      <c r="AE35" s="93">
        <f t="shared" si="8"/>
      </c>
      <c r="AF35" s="93">
        <f t="shared" si="9"/>
        <v>0</v>
      </c>
      <c r="AG35" s="93">
        <f t="shared" si="8"/>
      </c>
      <c r="AH35" s="93">
        <f t="shared" si="10"/>
        <v>0</v>
      </c>
    </row>
    <row r="36" spans="1:34" ht="16.5" customHeight="1">
      <c r="A36" s="74"/>
      <c r="B36" s="19"/>
      <c r="C36" s="20"/>
      <c r="D36" s="19"/>
      <c r="E36" s="20"/>
      <c r="F36" s="21"/>
      <c r="G36" s="22"/>
      <c r="H36" s="42"/>
      <c r="I36" s="23"/>
      <c r="J36" s="58"/>
      <c r="K36" s="71"/>
      <c r="L36" s="71"/>
      <c r="M36" s="71">
        <f t="shared" si="3"/>
      </c>
      <c r="N36" s="71">
        <f>IF(AB36="","",VLOOKUP(AF36,'基本データ'!$A$106:$B$112,2))</f>
      </c>
      <c r="O36" s="71">
        <f t="shared" si="4"/>
      </c>
      <c r="P36" s="71" t="str">
        <f t="shared" si="5"/>
        <v>　</v>
      </c>
      <c r="Q36" s="71">
        <f t="shared" si="6"/>
      </c>
      <c r="R36" s="72">
        <f t="shared" si="7"/>
      </c>
      <c r="S36" s="73">
        <f t="shared" si="0"/>
      </c>
      <c r="T36" s="73">
        <f t="shared" si="11"/>
      </c>
      <c r="U36" s="73">
        <f t="shared" si="12"/>
      </c>
      <c r="V36" s="73">
        <f t="shared" si="13"/>
      </c>
      <c r="W36" s="73">
        <f t="shared" si="14"/>
      </c>
      <c r="X36" s="73">
        <f t="shared" si="15"/>
      </c>
      <c r="Y36" s="73">
        <f t="shared" si="16"/>
      </c>
      <c r="Z36" s="73">
        <f t="shared" si="17"/>
      </c>
      <c r="AA36" s="73">
        <f t="shared" si="18"/>
      </c>
      <c r="AB36" s="93">
        <f t="shared" si="8"/>
      </c>
      <c r="AC36" s="93">
        <f t="shared" si="8"/>
      </c>
      <c r="AD36" s="93">
        <f t="shared" si="8"/>
      </c>
      <c r="AE36" s="93">
        <f t="shared" si="8"/>
      </c>
      <c r="AF36" s="93">
        <f t="shared" si="9"/>
        <v>0</v>
      </c>
      <c r="AG36" s="93">
        <f t="shared" si="8"/>
      </c>
      <c r="AH36" s="93">
        <f t="shared" si="10"/>
        <v>0</v>
      </c>
    </row>
    <row r="37" spans="1:34" ht="16.5" customHeight="1">
      <c r="A37" s="70">
        <v>16</v>
      </c>
      <c r="B37" s="14"/>
      <c r="C37" s="15"/>
      <c r="D37" s="14"/>
      <c r="E37" s="15"/>
      <c r="F37" s="16"/>
      <c r="G37" s="17"/>
      <c r="H37" s="41"/>
      <c r="I37" s="18"/>
      <c r="J37" s="58"/>
      <c r="K37" s="71"/>
      <c r="L37" s="71"/>
      <c r="M37" s="71">
        <f t="shared" si="3"/>
      </c>
      <c r="N37" s="71">
        <f>IF(AB37="","",VLOOKUP(AF37,'基本データ'!$A$106:$B$112,2))</f>
      </c>
      <c r="O37" s="71">
        <f t="shared" si="4"/>
      </c>
      <c r="P37" s="71" t="str">
        <f t="shared" si="5"/>
        <v>　</v>
      </c>
      <c r="Q37" s="71">
        <f t="shared" si="6"/>
      </c>
      <c r="R37" s="72">
        <f t="shared" si="7"/>
      </c>
      <c r="S37" s="73">
        <f t="shared" si="0"/>
      </c>
      <c r="T37" s="73">
        <f t="shared" si="11"/>
      </c>
      <c r="U37" s="73">
        <f t="shared" si="12"/>
      </c>
      <c r="V37" s="73">
        <f t="shared" si="13"/>
      </c>
      <c r="W37" s="73">
        <f t="shared" si="14"/>
      </c>
      <c r="X37" s="73">
        <f t="shared" si="15"/>
      </c>
      <c r="Y37" s="73">
        <f t="shared" si="16"/>
      </c>
      <c r="Z37" s="73">
        <f t="shared" si="17"/>
      </c>
      <c r="AA37" s="73">
        <f t="shared" si="18"/>
      </c>
      <c r="AB37" s="93">
        <f t="shared" si="8"/>
      </c>
      <c r="AC37" s="93">
        <f t="shared" si="8"/>
      </c>
      <c r="AD37" s="93">
        <f t="shared" si="8"/>
      </c>
      <c r="AE37" s="93">
        <f t="shared" si="8"/>
      </c>
      <c r="AF37" s="93">
        <f t="shared" si="9"/>
        <v>0</v>
      </c>
      <c r="AG37" s="93">
        <f t="shared" si="8"/>
      </c>
      <c r="AH37" s="93">
        <f t="shared" si="10"/>
        <v>0</v>
      </c>
    </row>
    <row r="38" spans="1:34" ht="16.5" customHeight="1">
      <c r="A38" s="74"/>
      <c r="B38" s="19"/>
      <c r="C38" s="20"/>
      <c r="D38" s="19"/>
      <c r="E38" s="20"/>
      <c r="F38" s="21"/>
      <c r="G38" s="22"/>
      <c r="H38" s="42"/>
      <c r="I38" s="23"/>
      <c r="J38" s="58"/>
      <c r="K38" s="71"/>
      <c r="L38" s="71"/>
      <c r="M38" s="71">
        <f t="shared" si="3"/>
      </c>
      <c r="N38" s="71">
        <f>IF(AB38="","",VLOOKUP(AF38,'基本データ'!$A$106:$B$112,2))</f>
      </c>
      <c r="O38" s="71">
        <f t="shared" si="4"/>
      </c>
      <c r="P38" s="71" t="str">
        <f t="shared" si="5"/>
        <v>　</v>
      </c>
      <c r="Q38" s="71">
        <f t="shared" si="6"/>
      </c>
      <c r="R38" s="72">
        <f t="shared" si="7"/>
      </c>
      <c r="S38" s="73">
        <f t="shared" si="0"/>
      </c>
      <c r="T38" s="73">
        <f t="shared" si="11"/>
      </c>
      <c r="U38" s="73">
        <f t="shared" si="12"/>
      </c>
      <c r="V38" s="73">
        <f t="shared" si="13"/>
      </c>
      <c r="W38" s="73">
        <f t="shared" si="14"/>
      </c>
      <c r="X38" s="73">
        <f t="shared" si="15"/>
      </c>
      <c r="Y38" s="73">
        <f t="shared" si="16"/>
      </c>
      <c r="Z38" s="73">
        <f t="shared" si="17"/>
      </c>
      <c r="AA38" s="73">
        <f t="shared" si="18"/>
      </c>
      <c r="AB38" s="93">
        <f t="shared" si="8"/>
      </c>
      <c r="AC38" s="93">
        <f t="shared" si="8"/>
      </c>
      <c r="AD38" s="93">
        <f t="shared" si="8"/>
      </c>
      <c r="AE38" s="93">
        <f t="shared" si="8"/>
      </c>
      <c r="AF38" s="93">
        <f t="shared" si="9"/>
        <v>0</v>
      </c>
      <c r="AG38" s="93">
        <f t="shared" si="8"/>
      </c>
      <c r="AH38" s="93">
        <f t="shared" si="10"/>
        <v>0</v>
      </c>
    </row>
    <row r="39" spans="1:34" ht="16.5" customHeight="1">
      <c r="A39" s="70">
        <v>17</v>
      </c>
      <c r="B39" s="14"/>
      <c r="C39" s="15"/>
      <c r="D39" s="14"/>
      <c r="E39" s="15"/>
      <c r="F39" s="16"/>
      <c r="G39" s="17"/>
      <c r="H39" s="41"/>
      <c r="I39" s="18"/>
      <c r="J39" s="58"/>
      <c r="K39" s="71"/>
      <c r="L39" s="71"/>
      <c r="M39" s="71">
        <f t="shared" si="3"/>
      </c>
      <c r="N39" s="71">
        <f>IF(AB39="","",VLOOKUP(AF39,'基本データ'!$A$106:$B$112,2))</f>
      </c>
      <c r="O39" s="71">
        <f t="shared" si="4"/>
      </c>
      <c r="P39" s="71" t="str">
        <f t="shared" si="5"/>
        <v>　</v>
      </c>
      <c r="Q39" s="71">
        <f t="shared" si="6"/>
      </c>
      <c r="R39" s="72">
        <f t="shared" si="7"/>
      </c>
      <c r="S39" s="73">
        <f aca="true" t="shared" si="19" ref="S39:S66">IF(ISERROR(K39),1,"")</f>
      </c>
      <c r="T39" s="73">
        <f t="shared" si="11"/>
      </c>
      <c r="U39" s="73">
        <f t="shared" si="12"/>
      </c>
      <c r="V39" s="73">
        <f t="shared" si="13"/>
      </c>
      <c r="W39" s="73">
        <f t="shared" si="14"/>
      </c>
      <c r="X39" s="73">
        <f t="shared" si="15"/>
      </c>
      <c r="Y39" s="73">
        <f t="shared" si="16"/>
      </c>
      <c r="Z39" s="73">
        <f t="shared" si="17"/>
      </c>
      <c r="AA39" s="73">
        <f t="shared" si="18"/>
      </c>
      <c r="AB39" s="93">
        <f t="shared" si="8"/>
      </c>
      <c r="AC39" s="93">
        <f t="shared" si="8"/>
      </c>
      <c r="AD39" s="93">
        <f t="shared" si="8"/>
      </c>
      <c r="AE39" s="93">
        <f t="shared" si="8"/>
      </c>
      <c r="AF39" s="93">
        <f t="shared" si="9"/>
        <v>0</v>
      </c>
      <c r="AG39" s="93">
        <f t="shared" si="8"/>
      </c>
      <c r="AH39" s="93">
        <f t="shared" si="10"/>
        <v>0</v>
      </c>
    </row>
    <row r="40" spans="1:34" ht="16.5" customHeight="1">
      <c r="A40" s="74"/>
      <c r="B40" s="19"/>
      <c r="C40" s="20"/>
      <c r="D40" s="19"/>
      <c r="E40" s="20"/>
      <c r="F40" s="21"/>
      <c r="G40" s="22"/>
      <c r="H40" s="42"/>
      <c r="I40" s="23"/>
      <c r="J40" s="58"/>
      <c r="K40" s="71"/>
      <c r="L40" s="71"/>
      <c r="M40" s="71">
        <f t="shared" si="3"/>
      </c>
      <c r="N40" s="71">
        <f>IF(AB40="","",VLOOKUP(AF40,'基本データ'!$A$106:$B$112,2))</f>
      </c>
      <c r="O40" s="71">
        <f t="shared" si="4"/>
      </c>
      <c r="P40" s="71" t="str">
        <f t="shared" si="5"/>
        <v>　</v>
      </c>
      <c r="Q40" s="71">
        <f t="shared" si="6"/>
      </c>
      <c r="R40" s="72">
        <f t="shared" si="7"/>
      </c>
      <c r="S40" s="73">
        <f t="shared" si="19"/>
      </c>
      <c r="T40" s="73">
        <f t="shared" si="11"/>
      </c>
      <c r="U40" s="73">
        <f t="shared" si="12"/>
      </c>
      <c r="V40" s="73">
        <f t="shared" si="13"/>
      </c>
      <c r="W40" s="73">
        <f t="shared" si="14"/>
      </c>
      <c r="X40" s="73">
        <f t="shared" si="15"/>
      </c>
      <c r="Y40" s="73">
        <f t="shared" si="16"/>
      </c>
      <c r="Z40" s="73">
        <f t="shared" si="17"/>
      </c>
      <c r="AA40" s="73">
        <f t="shared" si="18"/>
      </c>
      <c r="AB40" s="93">
        <f aca="true" t="shared" si="20" ref="AB40:AG66">TRIM(INDEX($A:$I,ROW(),COLUMN()-26))</f>
      </c>
      <c r="AC40" s="93">
        <f t="shared" si="20"/>
      </c>
      <c r="AD40" s="93">
        <f t="shared" si="20"/>
      </c>
      <c r="AE40" s="93">
        <f t="shared" si="20"/>
      </c>
      <c r="AF40" s="93">
        <f t="shared" si="9"/>
        <v>0</v>
      </c>
      <c r="AG40" s="93">
        <f t="shared" si="20"/>
      </c>
      <c r="AH40" s="93">
        <f t="shared" si="10"/>
        <v>0</v>
      </c>
    </row>
    <row r="41" spans="1:34" ht="16.5" customHeight="1">
      <c r="A41" s="70">
        <v>18</v>
      </c>
      <c r="B41" s="14"/>
      <c r="C41" s="15"/>
      <c r="D41" s="14"/>
      <c r="E41" s="15"/>
      <c r="F41" s="16"/>
      <c r="G41" s="17"/>
      <c r="H41" s="41"/>
      <c r="I41" s="18"/>
      <c r="J41" s="58"/>
      <c r="K41" s="71"/>
      <c r="L41" s="71"/>
      <c r="M41" s="71">
        <f t="shared" si="3"/>
      </c>
      <c r="N41" s="71">
        <f>IF(AB41="","",VLOOKUP(AF41,'基本データ'!$A$106:$B$112,2))</f>
      </c>
      <c r="O41" s="71">
        <f t="shared" si="4"/>
      </c>
      <c r="P41" s="71" t="str">
        <f t="shared" si="5"/>
        <v>　</v>
      </c>
      <c r="Q41" s="71">
        <f t="shared" si="6"/>
      </c>
      <c r="R41" s="72">
        <f t="shared" si="7"/>
      </c>
      <c r="S41" s="73">
        <f t="shared" si="19"/>
      </c>
      <c r="T41" s="73">
        <f t="shared" si="11"/>
      </c>
      <c r="U41" s="73">
        <f t="shared" si="12"/>
      </c>
      <c r="V41" s="73">
        <f t="shared" si="13"/>
      </c>
      <c r="W41" s="73">
        <f t="shared" si="14"/>
      </c>
      <c r="X41" s="73">
        <f t="shared" si="15"/>
      </c>
      <c r="Y41" s="73">
        <f t="shared" si="16"/>
      </c>
      <c r="Z41" s="73">
        <f t="shared" si="17"/>
      </c>
      <c r="AA41" s="73">
        <f t="shared" si="18"/>
      </c>
      <c r="AB41" s="93">
        <f t="shared" si="20"/>
      </c>
      <c r="AC41" s="93">
        <f t="shared" si="20"/>
      </c>
      <c r="AD41" s="93">
        <f t="shared" si="20"/>
      </c>
      <c r="AE41" s="93">
        <f t="shared" si="20"/>
      </c>
      <c r="AF41" s="93">
        <f t="shared" si="9"/>
        <v>0</v>
      </c>
      <c r="AG41" s="93">
        <f t="shared" si="20"/>
      </c>
      <c r="AH41" s="93">
        <f t="shared" si="10"/>
        <v>0</v>
      </c>
    </row>
    <row r="42" spans="1:34" ht="16.5" customHeight="1">
      <c r="A42" s="74"/>
      <c r="B42" s="19"/>
      <c r="C42" s="20"/>
      <c r="D42" s="19"/>
      <c r="E42" s="20"/>
      <c r="F42" s="21"/>
      <c r="G42" s="22"/>
      <c r="H42" s="42"/>
      <c r="I42" s="23"/>
      <c r="J42" s="58"/>
      <c r="K42" s="71"/>
      <c r="L42" s="71"/>
      <c r="M42" s="71">
        <f t="shared" si="3"/>
      </c>
      <c r="N42" s="71">
        <f>IF(AB42="","",VLOOKUP(AF42,'基本データ'!$A$106:$B$112,2))</f>
      </c>
      <c r="O42" s="71">
        <f t="shared" si="4"/>
      </c>
      <c r="P42" s="71" t="str">
        <f t="shared" si="5"/>
        <v>　</v>
      </c>
      <c r="Q42" s="71">
        <f t="shared" si="6"/>
      </c>
      <c r="R42" s="72">
        <f t="shared" si="7"/>
      </c>
      <c r="S42" s="73">
        <f t="shared" si="19"/>
      </c>
      <c r="T42" s="73">
        <f t="shared" si="11"/>
      </c>
      <c r="U42" s="73">
        <f t="shared" si="12"/>
      </c>
      <c r="V42" s="73">
        <f t="shared" si="13"/>
      </c>
      <c r="W42" s="73">
        <f t="shared" si="14"/>
      </c>
      <c r="X42" s="73">
        <f t="shared" si="15"/>
      </c>
      <c r="Y42" s="73">
        <f t="shared" si="16"/>
      </c>
      <c r="Z42" s="73">
        <f t="shared" si="17"/>
      </c>
      <c r="AA42" s="73">
        <f t="shared" si="18"/>
      </c>
      <c r="AB42" s="93">
        <f t="shared" si="20"/>
      </c>
      <c r="AC42" s="93">
        <f t="shared" si="20"/>
      </c>
      <c r="AD42" s="93">
        <f t="shared" si="20"/>
      </c>
      <c r="AE42" s="93">
        <f t="shared" si="20"/>
      </c>
      <c r="AF42" s="93">
        <f t="shared" si="9"/>
        <v>0</v>
      </c>
      <c r="AG42" s="93">
        <f t="shared" si="20"/>
      </c>
      <c r="AH42" s="93">
        <f t="shared" si="10"/>
        <v>0</v>
      </c>
    </row>
    <row r="43" spans="1:34" ht="16.5" customHeight="1">
      <c r="A43" s="70">
        <v>19</v>
      </c>
      <c r="B43" s="14"/>
      <c r="C43" s="15"/>
      <c r="D43" s="14"/>
      <c r="E43" s="15"/>
      <c r="F43" s="16"/>
      <c r="G43" s="17"/>
      <c r="H43" s="41"/>
      <c r="I43" s="18"/>
      <c r="J43" s="58"/>
      <c r="K43" s="71"/>
      <c r="L43" s="71"/>
      <c r="M43" s="71">
        <f t="shared" si="3"/>
      </c>
      <c r="N43" s="71">
        <f>IF(AB43="","",VLOOKUP(AF43,'基本データ'!$A$106:$B$112,2))</f>
      </c>
      <c r="O43" s="71">
        <f t="shared" si="4"/>
      </c>
      <c r="P43" s="71" t="str">
        <f t="shared" si="5"/>
        <v>　</v>
      </c>
      <c r="Q43" s="71">
        <f t="shared" si="6"/>
      </c>
      <c r="R43" s="72">
        <f t="shared" si="7"/>
      </c>
      <c r="S43" s="73">
        <f t="shared" si="19"/>
      </c>
      <c r="T43" s="73">
        <f t="shared" si="11"/>
      </c>
      <c r="U43" s="73">
        <f t="shared" si="12"/>
      </c>
      <c r="V43" s="73">
        <f t="shared" si="13"/>
      </c>
      <c r="W43" s="73">
        <f t="shared" si="14"/>
      </c>
      <c r="X43" s="73">
        <f t="shared" si="15"/>
      </c>
      <c r="Y43" s="73">
        <f t="shared" si="16"/>
      </c>
      <c r="Z43" s="73">
        <f t="shared" si="17"/>
      </c>
      <c r="AA43" s="73">
        <f t="shared" si="18"/>
      </c>
      <c r="AB43" s="93">
        <f t="shared" si="20"/>
      </c>
      <c r="AC43" s="93">
        <f t="shared" si="20"/>
      </c>
      <c r="AD43" s="93">
        <f t="shared" si="20"/>
      </c>
      <c r="AE43" s="93">
        <f t="shared" si="20"/>
      </c>
      <c r="AF43" s="93">
        <f t="shared" si="9"/>
        <v>0</v>
      </c>
      <c r="AG43" s="93">
        <f t="shared" si="20"/>
      </c>
      <c r="AH43" s="93">
        <f t="shared" si="10"/>
        <v>0</v>
      </c>
    </row>
    <row r="44" spans="1:34" ht="16.5" customHeight="1">
      <c r="A44" s="74"/>
      <c r="B44" s="19"/>
      <c r="C44" s="20"/>
      <c r="D44" s="19"/>
      <c r="E44" s="20"/>
      <c r="F44" s="21"/>
      <c r="G44" s="22"/>
      <c r="H44" s="42"/>
      <c r="I44" s="23"/>
      <c r="J44" s="58"/>
      <c r="K44" s="71"/>
      <c r="L44" s="71"/>
      <c r="M44" s="71">
        <f t="shared" si="3"/>
      </c>
      <c r="N44" s="71">
        <f>IF(AB44="","",VLOOKUP(AF44,'基本データ'!$A$106:$B$112,2))</f>
      </c>
      <c r="O44" s="71">
        <f t="shared" si="4"/>
      </c>
      <c r="P44" s="71" t="str">
        <f t="shared" si="5"/>
        <v>　</v>
      </c>
      <c r="Q44" s="71">
        <f t="shared" si="6"/>
      </c>
      <c r="R44" s="72">
        <f t="shared" si="7"/>
      </c>
      <c r="S44" s="73">
        <f t="shared" si="19"/>
      </c>
      <c r="T44" s="73">
        <f t="shared" si="11"/>
      </c>
      <c r="U44" s="73">
        <f t="shared" si="12"/>
      </c>
      <c r="V44" s="73">
        <f t="shared" si="13"/>
      </c>
      <c r="W44" s="73">
        <f t="shared" si="14"/>
      </c>
      <c r="X44" s="73">
        <f t="shared" si="15"/>
      </c>
      <c r="Y44" s="73">
        <f t="shared" si="16"/>
      </c>
      <c r="Z44" s="73">
        <f t="shared" si="17"/>
      </c>
      <c r="AA44" s="73">
        <f t="shared" si="18"/>
      </c>
      <c r="AB44" s="93">
        <f t="shared" si="20"/>
      </c>
      <c r="AC44" s="93">
        <f t="shared" si="20"/>
      </c>
      <c r="AD44" s="93">
        <f t="shared" si="20"/>
      </c>
      <c r="AE44" s="93">
        <f t="shared" si="20"/>
      </c>
      <c r="AF44" s="93">
        <f t="shared" si="9"/>
        <v>0</v>
      </c>
      <c r="AG44" s="93">
        <f t="shared" si="20"/>
      </c>
      <c r="AH44" s="93">
        <f t="shared" si="10"/>
        <v>0</v>
      </c>
    </row>
    <row r="45" spans="1:34" ht="16.5" customHeight="1">
      <c r="A45" s="70">
        <v>20</v>
      </c>
      <c r="B45" s="14"/>
      <c r="C45" s="15"/>
      <c r="D45" s="14"/>
      <c r="E45" s="15"/>
      <c r="F45" s="16"/>
      <c r="G45" s="17"/>
      <c r="H45" s="41"/>
      <c r="I45" s="18"/>
      <c r="J45" s="58"/>
      <c r="K45" s="71"/>
      <c r="L45" s="71"/>
      <c r="M45" s="71">
        <f t="shared" si="3"/>
      </c>
      <c r="N45" s="71">
        <f>IF(AB45="","",VLOOKUP(AF45,'基本データ'!$A$106:$B$112,2))</f>
      </c>
      <c r="O45" s="71">
        <f t="shared" si="4"/>
      </c>
      <c r="P45" s="71" t="str">
        <f t="shared" si="5"/>
        <v>　</v>
      </c>
      <c r="Q45" s="71">
        <f t="shared" si="6"/>
      </c>
      <c r="R45" s="72">
        <f t="shared" si="7"/>
      </c>
      <c r="S45" s="73">
        <f t="shared" si="19"/>
      </c>
      <c r="T45" s="73">
        <f t="shared" si="11"/>
      </c>
      <c r="U45" s="73">
        <f t="shared" si="12"/>
      </c>
      <c r="V45" s="73">
        <f t="shared" si="13"/>
      </c>
      <c r="W45" s="73">
        <f t="shared" si="14"/>
      </c>
      <c r="X45" s="73">
        <f t="shared" si="15"/>
      </c>
      <c r="Y45" s="73">
        <f t="shared" si="16"/>
      </c>
      <c r="Z45" s="73">
        <f t="shared" si="17"/>
      </c>
      <c r="AA45" s="73">
        <f t="shared" si="18"/>
      </c>
      <c r="AB45" s="93">
        <f t="shared" si="20"/>
      </c>
      <c r="AC45" s="93">
        <f t="shared" si="20"/>
      </c>
      <c r="AD45" s="93">
        <f t="shared" si="20"/>
      </c>
      <c r="AE45" s="93">
        <f t="shared" si="20"/>
      </c>
      <c r="AF45" s="93">
        <f t="shared" si="9"/>
        <v>0</v>
      </c>
      <c r="AG45" s="93">
        <f t="shared" si="20"/>
      </c>
      <c r="AH45" s="93">
        <f t="shared" si="10"/>
        <v>0</v>
      </c>
    </row>
    <row r="46" spans="1:34" ht="16.5" customHeight="1">
      <c r="A46" s="74"/>
      <c r="B46" s="19"/>
      <c r="C46" s="20"/>
      <c r="D46" s="19"/>
      <c r="E46" s="20"/>
      <c r="F46" s="21"/>
      <c r="G46" s="22"/>
      <c r="H46" s="42"/>
      <c r="I46" s="23"/>
      <c r="J46" s="58"/>
      <c r="K46" s="71"/>
      <c r="L46" s="71"/>
      <c r="M46" s="71">
        <f t="shared" si="3"/>
      </c>
      <c r="N46" s="71">
        <f>IF(AB46="","",VLOOKUP(AF46,'基本データ'!$A$106:$B$112,2))</f>
      </c>
      <c r="O46" s="71">
        <f t="shared" si="4"/>
      </c>
      <c r="P46" s="71" t="str">
        <f t="shared" si="5"/>
        <v>　</v>
      </c>
      <c r="Q46" s="71">
        <f t="shared" si="6"/>
      </c>
      <c r="R46" s="72">
        <f t="shared" si="7"/>
      </c>
      <c r="S46" s="73">
        <f t="shared" si="19"/>
      </c>
      <c r="T46" s="73">
        <f t="shared" si="11"/>
      </c>
      <c r="U46" s="73">
        <f t="shared" si="12"/>
      </c>
      <c r="V46" s="73">
        <f t="shared" si="13"/>
      </c>
      <c r="W46" s="73">
        <f t="shared" si="14"/>
      </c>
      <c r="X46" s="73">
        <f t="shared" si="15"/>
      </c>
      <c r="Y46" s="73">
        <f t="shared" si="16"/>
      </c>
      <c r="Z46" s="73">
        <f t="shared" si="17"/>
      </c>
      <c r="AA46" s="73">
        <f t="shared" si="18"/>
      </c>
      <c r="AB46" s="93">
        <f t="shared" si="20"/>
      </c>
      <c r="AC46" s="93">
        <f t="shared" si="20"/>
      </c>
      <c r="AD46" s="93">
        <f t="shared" si="20"/>
      </c>
      <c r="AE46" s="93">
        <f t="shared" si="20"/>
      </c>
      <c r="AF46" s="93">
        <f t="shared" si="9"/>
        <v>0</v>
      </c>
      <c r="AG46" s="93">
        <f t="shared" si="20"/>
      </c>
      <c r="AH46" s="93">
        <f t="shared" si="10"/>
        <v>0</v>
      </c>
    </row>
    <row r="47" spans="1:34" ht="16.5" customHeight="1">
      <c r="A47" s="70">
        <v>21</v>
      </c>
      <c r="B47" s="14"/>
      <c r="C47" s="15"/>
      <c r="D47" s="14"/>
      <c r="E47" s="15"/>
      <c r="F47" s="16"/>
      <c r="G47" s="17"/>
      <c r="H47" s="41"/>
      <c r="I47" s="18"/>
      <c r="J47" s="58"/>
      <c r="K47" s="71"/>
      <c r="L47" s="71"/>
      <c r="M47" s="71">
        <f t="shared" si="3"/>
      </c>
      <c r="N47" s="71">
        <f>IF(AB47="","",VLOOKUP(AF47,'基本データ'!$A$106:$B$112,2))</f>
      </c>
      <c r="O47" s="71">
        <f t="shared" si="4"/>
      </c>
      <c r="P47" s="71" t="str">
        <f t="shared" si="5"/>
        <v>　</v>
      </c>
      <c r="Q47" s="71">
        <f t="shared" si="6"/>
      </c>
      <c r="R47" s="72">
        <f t="shared" si="7"/>
      </c>
      <c r="S47" s="73">
        <f t="shared" si="19"/>
      </c>
      <c r="T47" s="73">
        <f t="shared" si="11"/>
      </c>
      <c r="U47" s="73">
        <f t="shared" si="12"/>
      </c>
      <c r="V47" s="73">
        <f t="shared" si="13"/>
      </c>
      <c r="W47" s="73">
        <f t="shared" si="14"/>
      </c>
      <c r="X47" s="73">
        <f t="shared" si="15"/>
      </c>
      <c r="Y47" s="73">
        <f t="shared" si="16"/>
      </c>
      <c r="Z47" s="73">
        <f t="shared" si="17"/>
      </c>
      <c r="AA47" s="73">
        <f t="shared" si="18"/>
      </c>
      <c r="AB47" s="93">
        <f t="shared" si="20"/>
      </c>
      <c r="AC47" s="93">
        <f t="shared" si="20"/>
      </c>
      <c r="AD47" s="93">
        <f t="shared" si="20"/>
      </c>
      <c r="AE47" s="93">
        <f t="shared" si="20"/>
      </c>
      <c r="AF47" s="93">
        <f t="shared" si="9"/>
        <v>0</v>
      </c>
      <c r="AG47" s="93">
        <f t="shared" si="20"/>
      </c>
      <c r="AH47" s="93">
        <f t="shared" si="10"/>
        <v>0</v>
      </c>
    </row>
    <row r="48" spans="1:34" ht="16.5" customHeight="1">
      <c r="A48" s="74"/>
      <c r="B48" s="19"/>
      <c r="C48" s="20"/>
      <c r="D48" s="19"/>
      <c r="E48" s="20"/>
      <c r="F48" s="21"/>
      <c r="G48" s="22"/>
      <c r="H48" s="42"/>
      <c r="I48" s="23"/>
      <c r="J48" s="58"/>
      <c r="K48" s="71"/>
      <c r="L48" s="71"/>
      <c r="M48" s="71">
        <f t="shared" si="3"/>
      </c>
      <c r="N48" s="71">
        <f>IF(AB48="","",VLOOKUP(AF48,'基本データ'!$A$106:$B$112,2))</f>
      </c>
      <c r="O48" s="71">
        <f t="shared" si="4"/>
      </c>
      <c r="P48" s="71" t="str">
        <f t="shared" si="5"/>
        <v>　</v>
      </c>
      <c r="Q48" s="71">
        <f t="shared" si="6"/>
      </c>
      <c r="R48" s="72">
        <f t="shared" si="7"/>
      </c>
      <c r="S48" s="73">
        <f t="shared" si="19"/>
      </c>
      <c r="T48" s="73">
        <f t="shared" si="11"/>
      </c>
      <c r="U48" s="73">
        <f t="shared" si="12"/>
      </c>
      <c r="V48" s="73">
        <f t="shared" si="13"/>
      </c>
      <c r="W48" s="73">
        <f t="shared" si="14"/>
      </c>
      <c r="X48" s="73">
        <f t="shared" si="15"/>
      </c>
      <c r="Y48" s="73">
        <f t="shared" si="16"/>
      </c>
      <c r="Z48" s="73">
        <f t="shared" si="17"/>
      </c>
      <c r="AA48" s="73">
        <f t="shared" si="18"/>
      </c>
      <c r="AB48" s="93">
        <f t="shared" si="20"/>
      </c>
      <c r="AC48" s="93">
        <f t="shared" si="20"/>
      </c>
      <c r="AD48" s="93">
        <f t="shared" si="20"/>
      </c>
      <c r="AE48" s="93">
        <f t="shared" si="20"/>
      </c>
      <c r="AF48" s="93">
        <f t="shared" si="9"/>
        <v>0</v>
      </c>
      <c r="AG48" s="93">
        <f t="shared" si="20"/>
      </c>
      <c r="AH48" s="93">
        <f t="shared" si="10"/>
        <v>0</v>
      </c>
    </row>
    <row r="49" spans="1:34" ht="16.5" customHeight="1">
      <c r="A49" s="70">
        <v>22</v>
      </c>
      <c r="B49" s="14"/>
      <c r="C49" s="15"/>
      <c r="D49" s="14"/>
      <c r="E49" s="15"/>
      <c r="F49" s="16"/>
      <c r="G49" s="17"/>
      <c r="H49" s="41"/>
      <c r="I49" s="18"/>
      <c r="J49" s="58"/>
      <c r="K49" s="71"/>
      <c r="L49" s="71"/>
      <c r="M49" s="71">
        <f t="shared" si="3"/>
      </c>
      <c r="N49" s="71">
        <f>IF(AB49="","",VLOOKUP(AF49,'基本データ'!$A$106:$B$112,2))</f>
      </c>
      <c r="O49" s="71">
        <f t="shared" si="4"/>
      </c>
      <c r="P49" s="71" t="str">
        <f t="shared" si="5"/>
        <v>　</v>
      </c>
      <c r="Q49" s="71">
        <f t="shared" si="6"/>
      </c>
      <c r="R49" s="72">
        <f t="shared" si="7"/>
      </c>
      <c r="S49" s="73">
        <f t="shared" si="19"/>
      </c>
      <c r="T49" s="73">
        <f t="shared" si="11"/>
      </c>
      <c r="U49" s="73">
        <f t="shared" si="12"/>
      </c>
      <c r="V49" s="73">
        <f t="shared" si="13"/>
      </c>
      <c r="W49" s="73">
        <f t="shared" si="14"/>
      </c>
      <c r="X49" s="73">
        <f t="shared" si="15"/>
      </c>
      <c r="Y49" s="73">
        <f t="shared" si="16"/>
      </c>
      <c r="Z49" s="73">
        <f t="shared" si="17"/>
      </c>
      <c r="AA49" s="73">
        <f t="shared" si="18"/>
      </c>
      <c r="AB49" s="93">
        <f t="shared" si="20"/>
      </c>
      <c r="AC49" s="93">
        <f t="shared" si="20"/>
      </c>
      <c r="AD49" s="93">
        <f t="shared" si="20"/>
      </c>
      <c r="AE49" s="93">
        <f t="shared" si="20"/>
      </c>
      <c r="AF49" s="93">
        <f t="shared" si="9"/>
        <v>0</v>
      </c>
      <c r="AG49" s="93">
        <f t="shared" si="20"/>
      </c>
      <c r="AH49" s="93">
        <f t="shared" si="10"/>
        <v>0</v>
      </c>
    </row>
    <row r="50" spans="1:34" ht="16.5" customHeight="1">
      <c r="A50" s="74"/>
      <c r="B50" s="19"/>
      <c r="C50" s="20"/>
      <c r="D50" s="19"/>
      <c r="E50" s="20"/>
      <c r="F50" s="21"/>
      <c r="G50" s="22"/>
      <c r="H50" s="42"/>
      <c r="I50" s="23"/>
      <c r="J50" s="58"/>
      <c r="K50" s="71"/>
      <c r="L50" s="71"/>
      <c r="M50" s="71">
        <f t="shared" si="3"/>
      </c>
      <c r="N50" s="71">
        <f>IF(AB50="","",VLOOKUP(AF50,'基本データ'!$A$106:$B$112,2))</f>
      </c>
      <c r="O50" s="71">
        <f t="shared" si="4"/>
      </c>
      <c r="P50" s="71" t="str">
        <f t="shared" si="5"/>
        <v>　</v>
      </c>
      <c r="Q50" s="71">
        <f t="shared" si="6"/>
      </c>
      <c r="R50" s="72">
        <f t="shared" si="7"/>
      </c>
      <c r="S50" s="73">
        <f t="shared" si="19"/>
      </c>
      <c r="T50" s="73">
        <f t="shared" si="11"/>
      </c>
      <c r="U50" s="73">
        <f t="shared" si="12"/>
      </c>
      <c r="V50" s="73">
        <f t="shared" si="13"/>
      </c>
      <c r="W50" s="73">
        <f t="shared" si="14"/>
      </c>
      <c r="X50" s="73">
        <f t="shared" si="15"/>
      </c>
      <c r="Y50" s="73">
        <f t="shared" si="16"/>
      </c>
      <c r="Z50" s="73">
        <f t="shared" si="17"/>
      </c>
      <c r="AA50" s="73">
        <f t="shared" si="18"/>
      </c>
      <c r="AB50" s="93">
        <f t="shared" si="20"/>
      </c>
      <c r="AC50" s="93">
        <f t="shared" si="20"/>
      </c>
      <c r="AD50" s="93">
        <f t="shared" si="20"/>
      </c>
      <c r="AE50" s="93">
        <f t="shared" si="20"/>
      </c>
      <c r="AF50" s="93">
        <f t="shared" si="9"/>
        <v>0</v>
      </c>
      <c r="AG50" s="93">
        <f t="shared" si="20"/>
      </c>
      <c r="AH50" s="93">
        <f t="shared" si="10"/>
        <v>0</v>
      </c>
    </row>
    <row r="51" spans="1:34" ht="16.5" customHeight="1">
      <c r="A51" s="70">
        <v>23</v>
      </c>
      <c r="B51" s="14"/>
      <c r="C51" s="15"/>
      <c r="D51" s="14"/>
      <c r="E51" s="15"/>
      <c r="F51" s="16"/>
      <c r="G51" s="17"/>
      <c r="H51" s="41"/>
      <c r="I51" s="18"/>
      <c r="J51" s="58"/>
      <c r="K51" s="71"/>
      <c r="L51" s="71"/>
      <c r="M51" s="71">
        <f t="shared" si="3"/>
      </c>
      <c r="N51" s="71">
        <f>IF(AB51="","",VLOOKUP(AF51,'基本データ'!$A$106:$B$112,2))</f>
      </c>
      <c r="O51" s="71">
        <f t="shared" si="4"/>
      </c>
      <c r="P51" s="71" t="str">
        <f t="shared" si="5"/>
        <v>　</v>
      </c>
      <c r="Q51" s="71">
        <f t="shared" si="6"/>
      </c>
      <c r="R51" s="72">
        <f t="shared" si="7"/>
      </c>
      <c r="S51" s="73">
        <f t="shared" si="19"/>
      </c>
      <c r="T51" s="73">
        <f t="shared" si="11"/>
      </c>
      <c r="U51" s="73">
        <f t="shared" si="12"/>
      </c>
      <c r="V51" s="73">
        <f t="shared" si="13"/>
      </c>
      <c r="W51" s="73">
        <f t="shared" si="14"/>
      </c>
      <c r="X51" s="73">
        <f t="shared" si="15"/>
      </c>
      <c r="Y51" s="73">
        <f t="shared" si="16"/>
      </c>
      <c r="Z51" s="73">
        <f t="shared" si="17"/>
      </c>
      <c r="AA51" s="73">
        <f t="shared" si="18"/>
      </c>
      <c r="AB51" s="93">
        <f t="shared" si="20"/>
      </c>
      <c r="AC51" s="93">
        <f t="shared" si="20"/>
      </c>
      <c r="AD51" s="93">
        <f t="shared" si="20"/>
      </c>
      <c r="AE51" s="93">
        <f t="shared" si="20"/>
      </c>
      <c r="AF51" s="93">
        <f t="shared" si="9"/>
        <v>0</v>
      </c>
      <c r="AG51" s="93">
        <f t="shared" si="20"/>
      </c>
      <c r="AH51" s="93">
        <f t="shared" si="10"/>
        <v>0</v>
      </c>
    </row>
    <row r="52" spans="1:34" ht="16.5" customHeight="1">
      <c r="A52" s="74"/>
      <c r="B52" s="19"/>
      <c r="C52" s="20"/>
      <c r="D52" s="19"/>
      <c r="E52" s="20"/>
      <c r="F52" s="21"/>
      <c r="G52" s="22"/>
      <c r="H52" s="42"/>
      <c r="I52" s="23"/>
      <c r="J52" s="58"/>
      <c r="K52" s="71"/>
      <c r="L52" s="71"/>
      <c r="M52" s="71">
        <f t="shared" si="3"/>
      </c>
      <c r="N52" s="71">
        <f>IF(AB52="","",VLOOKUP(AF52,'基本データ'!$A$106:$B$112,2))</f>
      </c>
      <c r="O52" s="71">
        <f t="shared" si="4"/>
      </c>
      <c r="P52" s="71" t="str">
        <f t="shared" si="5"/>
        <v>　</v>
      </c>
      <c r="Q52" s="71">
        <f t="shared" si="6"/>
      </c>
      <c r="R52" s="72">
        <f t="shared" si="7"/>
      </c>
      <c r="S52" s="73">
        <f t="shared" si="19"/>
      </c>
      <c r="T52" s="73">
        <f t="shared" si="11"/>
      </c>
      <c r="U52" s="73">
        <f t="shared" si="12"/>
      </c>
      <c r="V52" s="73">
        <f t="shared" si="13"/>
      </c>
      <c r="W52" s="73">
        <f t="shared" si="14"/>
      </c>
      <c r="X52" s="73">
        <f t="shared" si="15"/>
      </c>
      <c r="Y52" s="73">
        <f t="shared" si="16"/>
      </c>
      <c r="Z52" s="73">
        <f t="shared" si="17"/>
      </c>
      <c r="AA52" s="73">
        <f t="shared" si="18"/>
      </c>
      <c r="AB52" s="93">
        <f t="shared" si="20"/>
      </c>
      <c r="AC52" s="93">
        <f t="shared" si="20"/>
      </c>
      <c r="AD52" s="93">
        <f t="shared" si="20"/>
      </c>
      <c r="AE52" s="93">
        <f t="shared" si="20"/>
      </c>
      <c r="AF52" s="93">
        <f t="shared" si="9"/>
        <v>0</v>
      </c>
      <c r="AG52" s="93">
        <f t="shared" si="20"/>
      </c>
      <c r="AH52" s="93">
        <f t="shared" si="10"/>
        <v>0</v>
      </c>
    </row>
    <row r="53" spans="1:34" ht="16.5" customHeight="1">
      <c r="A53" s="70">
        <v>24</v>
      </c>
      <c r="B53" s="14"/>
      <c r="C53" s="15"/>
      <c r="D53" s="14"/>
      <c r="E53" s="15"/>
      <c r="F53" s="16"/>
      <c r="G53" s="17"/>
      <c r="H53" s="41"/>
      <c r="I53" s="18"/>
      <c r="J53" s="58"/>
      <c r="K53" s="71"/>
      <c r="L53" s="71"/>
      <c r="M53" s="71">
        <f t="shared" si="3"/>
      </c>
      <c r="N53" s="71">
        <f>IF(AB53="","",VLOOKUP(AF53,'基本データ'!$A$106:$B$112,2))</f>
      </c>
      <c r="O53" s="71">
        <f t="shared" si="4"/>
      </c>
      <c r="P53" s="71" t="str">
        <f t="shared" si="5"/>
        <v>　</v>
      </c>
      <c r="Q53" s="71">
        <f t="shared" si="6"/>
      </c>
      <c r="R53" s="72">
        <f t="shared" si="7"/>
      </c>
      <c r="S53" s="73">
        <f t="shared" si="19"/>
      </c>
      <c r="T53" s="73">
        <f t="shared" si="11"/>
      </c>
      <c r="U53" s="73">
        <f t="shared" si="12"/>
      </c>
      <c r="V53" s="73">
        <f t="shared" si="13"/>
      </c>
      <c r="W53" s="73">
        <f t="shared" si="14"/>
      </c>
      <c r="X53" s="73">
        <f t="shared" si="15"/>
      </c>
      <c r="Y53" s="73">
        <f t="shared" si="16"/>
      </c>
      <c r="Z53" s="73">
        <f t="shared" si="17"/>
      </c>
      <c r="AA53" s="73">
        <f t="shared" si="18"/>
      </c>
      <c r="AB53" s="93">
        <f t="shared" si="20"/>
      </c>
      <c r="AC53" s="93">
        <f t="shared" si="20"/>
      </c>
      <c r="AD53" s="93">
        <f t="shared" si="20"/>
      </c>
      <c r="AE53" s="93">
        <f t="shared" si="20"/>
      </c>
      <c r="AF53" s="93">
        <f t="shared" si="9"/>
        <v>0</v>
      </c>
      <c r="AG53" s="93">
        <f t="shared" si="20"/>
      </c>
      <c r="AH53" s="93">
        <f t="shared" si="10"/>
        <v>0</v>
      </c>
    </row>
    <row r="54" spans="1:34" ht="16.5" customHeight="1">
      <c r="A54" s="74"/>
      <c r="B54" s="19"/>
      <c r="C54" s="20"/>
      <c r="D54" s="19"/>
      <c r="E54" s="20"/>
      <c r="F54" s="21"/>
      <c r="G54" s="22"/>
      <c r="H54" s="42"/>
      <c r="I54" s="23"/>
      <c r="J54" s="58"/>
      <c r="K54" s="71"/>
      <c r="L54" s="71"/>
      <c r="M54" s="71">
        <f t="shared" si="3"/>
      </c>
      <c r="N54" s="71">
        <f>IF(AB54="","",VLOOKUP(AF54,'基本データ'!$A$106:$B$112,2))</f>
      </c>
      <c r="O54" s="71">
        <f t="shared" si="4"/>
      </c>
      <c r="P54" s="71" t="str">
        <f t="shared" si="5"/>
        <v>　</v>
      </c>
      <c r="Q54" s="71">
        <f t="shared" si="6"/>
      </c>
      <c r="R54" s="72">
        <f t="shared" si="7"/>
      </c>
      <c r="S54" s="73">
        <f t="shared" si="19"/>
      </c>
      <c r="T54" s="73">
        <f t="shared" si="11"/>
      </c>
      <c r="U54" s="73">
        <f t="shared" si="12"/>
      </c>
      <c r="V54" s="73">
        <f t="shared" si="13"/>
      </c>
      <c r="W54" s="73">
        <f t="shared" si="14"/>
      </c>
      <c r="X54" s="73">
        <f t="shared" si="15"/>
      </c>
      <c r="Y54" s="73">
        <f t="shared" si="16"/>
      </c>
      <c r="Z54" s="73">
        <f t="shared" si="17"/>
      </c>
      <c r="AA54" s="73">
        <f t="shared" si="18"/>
      </c>
      <c r="AB54" s="93">
        <f t="shared" si="20"/>
      </c>
      <c r="AC54" s="93">
        <f t="shared" si="20"/>
      </c>
      <c r="AD54" s="93">
        <f t="shared" si="20"/>
      </c>
      <c r="AE54" s="93">
        <f t="shared" si="20"/>
      </c>
      <c r="AF54" s="93">
        <f t="shared" si="9"/>
        <v>0</v>
      </c>
      <c r="AG54" s="93">
        <f t="shared" si="20"/>
      </c>
      <c r="AH54" s="93">
        <f t="shared" si="10"/>
        <v>0</v>
      </c>
    </row>
    <row r="55" spans="1:34" ht="16.5" customHeight="1">
      <c r="A55" s="70">
        <v>25</v>
      </c>
      <c r="B55" s="14"/>
      <c r="C55" s="15"/>
      <c r="D55" s="14"/>
      <c r="E55" s="15"/>
      <c r="F55" s="16"/>
      <c r="G55" s="17"/>
      <c r="H55" s="41"/>
      <c r="I55" s="18"/>
      <c r="J55" s="58"/>
      <c r="K55" s="71"/>
      <c r="L55" s="71"/>
      <c r="M55" s="71">
        <f t="shared" si="3"/>
      </c>
      <c r="N55" s="71">
        <f>IF(AB55="","",VLOOKUP(AF55,'基本データ'!$A$106:$B$112,2))</f>
      </c>
      <c r="O55" s="71">
        <f t="shared" si="4"/>
      </c>
      <c r="P55" s="71" t="str">
        <f t="shared" si="5"/>
        <v>　</v>
      </c>
      <c r="Q55" s="71">
        <f t="shared" si="6"/>
      </c>
      <c r="R55" s="72">
        <f t="shared" si="7"/>
      </c>
      <c r="S55" s="73">
        <f t="shared" si="19"/>
      </c>
      <c r="T55" s="73">
        <f t="shared" si="11"/>
      </c>
      <c r="U55" s="73">
        <f t="shared" si="12"/>
      </c>
      <c r="V55" s="73">
        <f t="shared" si="13"/>
      </c>
      <c r="W55" s="73">
        <f t="shared" si="14"/>
      </c>
      <c r="X55" s="73">
        <f t="shared" si="15"/>
      </c>
      <c r="Y55" s="73">
        <f t="shared" si="16"/>
      </c>
      <c r="Z55" s="73">
        <f t="shared" si="17"/>
      </c>
      <c r="AA55" s="73">
        <f t="shared" si="18"/>
      </c>
      <c r="AB55" s="93">
        <f t="shared" si="20"/>
      </c>
      <c r="AC55" s="93">
        <f t="shared" si="20"/>
      </c>
      <c r="AD55" s="93">
        <f t="shared" si="20"/>
      </c>
      <c r="AE55" s="93">
        <f t="shared" si="20"/>
      </c>
      <c r="AF55" s="93">
        <f t="shared" si="9"/>
        <v>0</v>
      </c>
      <c r="AG55" s="93">
        <f t="shared" si="20"/>
      </c>
      <c r="AH55" s="93">
        <f t="shared" si="10"/>
        <v>0</v>
      </c>
    </row>
    <row r="56" spans="1:34" ht="16.5" customHeight="1">
      <c r="A56" s="74"/>
      <c r="B56" s="19"/>
      <c r="C56" s="20"/>
      <c r="D56" s="19"/>
      <c r="E56" s="20"/>
      <c r="F56" s="21"/>
      <c r="G56" s="22"/>
      <c r="H56" s="42"/>
      <c r="I56" s="23"/>
      <c r="J56" s="58"/>
      <c r="K56" s="71"/>
      <c r="L56" s="71"/>
      <c r="M56" s="71">
        <f t="shared" si="3"/>
      </c>
      <c r="N56" s="71">
        <f>IF(AB56="","",VLOOKUP(AF56,'基本データ'!$A$106:$B$112,2))</f>
      </c>
      <c r="O56" s="71">
        <f t="shared" si="4"/>
      </c>
      <c r="P56" s="71" t="str">
        <f t="shared" si="5"/>
        <v>　</v>
      </c>
      <c r="Q56" s="71">
        <f t="shared" si="6"/>
      </c>
      <c r="R56" s="72">
        <f t="shared" si="7"/>
      </c>
      <c r="S56" s="73">
        <f t="shared" si="19"/>
      </c>
      <c r="T56" s="73">
        <f t="shared" si="11"/>
      </c>
      <c r="U56" s="73">
        <f t="shared" si="12"/>
      </c>
      <c r="V56" s="73">
        <f t="shared" si="13"/>
      </c>
      <c r="W56" s="73">
        <f t="shared" si="14"/>
      </c>
      <c r="X56" s="73">
        <f t="shared" si="15"/>
      </c>
      <c r="Y56" s="73">
        <f t="shared" si="16"/>
      </c>
      <c r="Z56" s="73">
        <f t="shared" si="17"/>
      </c>
      <c r="AA56" s="73">
        <f t="shared" si="18"/>
      </c>
      <c r="AB56" s="93">
        <f t="shared" si="20"/>
      </c>
      <c r="AC56" s="93">
        <f t="shared" si="20"/>
      </c>
      <c r="AD56" s="93">
        <f t="shared" si="20"/>
      </c>
      <c r="AE56" s="93">
        <f t="shared" si="20"/>
      </c>
      <c r="AF56" s="93">
        <f t="shared" si="9"/>
        <v>0</v>
      </c>
      <c r="AG56" s="93">
        <f t="shared" si="20"/>
      </c>
      <c r="AH56" s="93">
        <f t="shared" si="10"/>
        <v>0</v>
      </c>
    </row>
    <row r="57" spans="1:34" ht="16.5" customHeight="1">
      <c r="A57" s="70">
        <v>26</v>
      </c>
      <c r="B57" s="14"/>
      <c r="C57" s="15"/>
      <c r="D57" s="14"/>
      <c r="E57" s="15"/>
      <c r="F57" s="16"/>
      <c r="G57" s="17"/>
      <c r="H57" s="41"/>
      <c r="I57" s="18"/>
      <c r="J57" s="58"/>
      <c r="K57" s="71"/>
      <c r="L57" s="71"/>
      <c r="M57" s="71">
        <f t="shared" si="3"/>
      </c>
      <c r="N57" s="71">
        <f>IF(AB57="","",VLOOKUP(AF57,'基本データ'!$A$106:$B$112,2))</f>
      </c>
      <c r="O57" s="71">
        <f t="shared" si="4"/>
      </c>
      <c r="P57" s="71" t="str">
        <f t="shared" si="5"/>
        <v>　</v>
      </c>
      <c r="Q57" s="71">
        <f t="shared" si="6"/>
      </c>
      <c r="R57" s="72">
        <f t="shared" si="7"/>
      </c>
      <c r="S57" s="73">
        <f t="shared" si="19"/>
      </c>
      <c r="T57" s="73">
        <f t="shared" si="11"/>
      </c>
      <c r="U57" s="73">
        <f t="shared" si="12"/>
      </c>
      <c r="V57" s="73">
        <f t="shared" si="13"/>
      </c>
      <c r="W57" s="73">
        <f t="shared" si="14"/>
      </c>
      <c r="X57" s="73">
        <f t="shared" si="15"/>
      </c>
      <c r="Y57" s="73">
        <f t="shared" si="16"/>
      </c>
      <c r="Z57" s="73">
        <f t="shared" si="17"/>
      </c>
      <c r="AA57" s="73">
        <f t="shared" si="18"/>
      </c>
      <c r="AB57" s="93">
        <f t="shared" si="20"/>
      </c>
      <c r="AC57" s="93">
        <f t="shared" si="20"/>
      </c>
      <c r="AD57" s="93">
        <f t="shared" si="20"/>
      </c>
      <c r="AE57" s="93">
        <f t="shared" si="20"/>
      </c>
      <c r="AF57" s="93">
        <f t="shared" si="9"/>
        <v>0</v>
      </c>
      <c r="AG57" s="93">
        <f t="shared" si="20"/>
      </c>
      <c r="AH57" s="93">
        <f t="shared" si="10"/>
        <v>0</v>
      </c>
    </row>
    <row r="58" spans="1:34" ht="16.5" customHeight="1">
      <c r="A58" s="74"/>
      <c r="B58" s="19"/>
      <c r="C58" s="20"/>
      <c r="D58" s="19"/>
      <c r="E58" s="20"/>
      <c r="F58" s="21"/>
      <c r="G58" s="22"/>
      <c r="H58" s="42"/>
      <c r="I58" s="23"/>
      <c r="J58" s="58"/>
      <c r="K58" s="71"/>
      <c r="L58" s="71"/>
      <c r="M58" s="71">
        <f t="shared" si="3"/>
      </c>
      <c r="N58" s="71">
        <f>IF(AB58="","",VLOOKUP(AF58,'基本データ'!$A$106:$B$112,2))</f>
      </c>
      <c r="O58" s="71">
        <f t="shared" si="4"/>
      </c>
      <c r="P58" s="71" t="str">
        <f t="shared" si="5"/>
        <v>　</v>
      </c>
      <c r="Q58" s="71">
        <f t="shared" si="6"/>
      </c>
      <c r="R58" s="72">
        <f t="shared" si="7"/>
      </c>
      <c r="S58" s="73">
        <f t="shared" si="19"/>
      </c>
      <c r="T58" s="73">
        <f t="shared" si="11"/>
      </c>
      <c r="U58" s="73">
        <f t="shared" si="12"/>
      </c>
      <c r="V58" s="73">
        <f t="shared" si="13"/>
      </c>
      <c r="W58" s="73">
        <f t="shared" si="14"/>
      </c>
      <c r="X58" s="73">
        <f t="shared" si="15"/>
      </c>
      <c r="Y58" s="73">
        <f t="shared" si="16"/>
      </c>
      <c r="Z58" s="73">
        <f t="shared" si="17"/>
      </c>
      <c r="AA58" s="73">
        <f t="shared" si="18"/>
      </c>
      <c r="AB58" s="93">
        <f t="shared" si="20"/>
      </c>
      <c r="AC58" s="93">
        <f t="shared" si="20"/>
      </c>
      <c r="AD58" s="93">
        <f t="shared" si="20"/>
      </c>
      <c r="AE58" s="93">
        <f t="shared" si="20"/>
      </c>
      <c r="AF58" s="93">
        <f t="shared" si="9"/>
        <v>0</v>
      </c>
      <c r="AG58" s="93">
        <f t="shared" si="20"/>
      </c>
      <c r="AH58" s="93">
        <f t="shared" si="10"/>
        <v>0</v>
      </c>
    </row>
    <row r="59" spans="1:34" ht="16.5" customHeight="1">
      <c r="A59" s="70">
        <v>27</v>
      </c>
      <c r="B59" s="14"/>
      <c r="C59" s="15"/>
      <c r="D59" s="14"/>
      <c r="E59" s="15"/>
      <c r="F59" s="16"/>
      <c r="G59" s="17"/>
      <c r="H59" s="41"/>
      <c r="I59" s="18"/>
      <c r="J59" s="58"/>
      <c r="K59" s="71"/>
      <c r="L59" s="71"/>
      <c r="M59" s="71">
        <f t="shared" si="3"/>
      </c>
      <c r="N59" s="71">
        <f>IF(AB59="","",VLOOKUP(AF59,'基本データ'!$A$106:$B$112,2))</f>
      </c>
      <c r="O59" s="71">
        <f t="shared" si="4"/>
      </c>
      <c r="P59" s="71" t="str">
        <f t="shared" si="5"/>
        <v>　</v>
      </c>
      <c r="Q59" s="71">
        <f t="shared" si="6"/>
      </c>
      <c r="R59" s="72">
        <f t="shared" si="7"/>
      </c>
      <c r="S59" s="73">
        <f t="shared" si="19"/>
      </c>
      <c r="T59" s="73">
        <f t="shared" si="11"/>
      </c>
      <c r="U59" s="73">
        <f t="shared" si="12"/>
      </c>
      <c r="V59" s="73">
        <f t="shared" si="13"/>
      </c>
      <c r="W59" s="73">
        <f t="shared" si="14"/>
      </c>
      <c r="X59" s="73">
        <f t="shared" si="15"/>
      </c>
      <c r="Y59" s="73">
        <f t="shared" si="16"/>
      </c>
      <c r="Z59" s="73">
        <f t="shared" si="17"/>
      </c>
      <c r="AA59" s="73">
        <f t="shared" si="18"/>
      </c>
      <c r="AB59" s="93">
        <f t="shared" si="20"/>
      </c>
      <c r="AC59" s="93">
        <f t="shared" si="20"/>
      </c>
      <c r="AD59" s="93">
        <f t="shared" si="20"/>
      </c>
      <c r="AE59" s="93">
        <f t="shared" si="20"/>
      </c>
      <c r="AF59" s="93">
        <f t="shared" si="9"/>
        <v>0</v>
      </c>
      <c r="AG59" s="93">
        <f t="shared" si="20"/>
      </c>
      <c r="AH59" s="93">
        <f t="shared" si="10"/>
        <v>0</v>
      </c>
    </row>
    <row r="60" spans="1:34" ht="16.5" customHeight="1">
      <c r="A60" s="74"/>
      <c r="B60" s="19"/>
      <c r="C60" s="20"/>
      <c r="D60" s="19"/>
      <c r="E60" s="20"/>
      <c r="F60" s="21"/>
      <c r="G60" s="22"/>
      <c r="H60" s="42"/>
      <c r="I60" s="23"/>
      <c r="J60" s="58"/>
      <c r="K60" s="71"/>
      <c r="L60" s="71"/>
      <c r="M60" s="71">
        <f t="shared" si="3"/>
      </c>
      <c r="N60" s="71">
        <f>IF(AB60="","",VLOOKUP(AF60,'基本データ'!$A$106:$B$112,2))</f>
      </c>
      <c r="O60" s="71">
        <f t="shared" si="4"/>
      </c>
      <c r="P60" s="71" t="str">
        <f t="shared" si="5"/>
        <v>　</v>
      </c>
      <c r="Q60" s="71">
        <f t="shared" si="6"/>
      </c>
      <c r="R60" s="72">
        <f t="shared" si="7"/>
      </c>
      <c r="S60" s="73">
        <f t="shared" si="19"/>
      </c>
      <c r="T60" s="73">
        <f t="shared" si="11"/>
      </c>
      <c r="U60" s="73">
        <f t="shared" si="12"/>
      </c>
      <c r="V60" s="73">
        <f t="shared" si="13"/>
      </c>
      <c r="W60" s="73">
        <f t="shared" si="14"/>
      </c>
      <c r="X60" s="73">
        <f t="shared" si="15"/>
      </c>
      <c r="Y60" s="73">
        <f t="shared" si="16"/>
      </c>
      <c r="Z60" s="73">
        <f t="shared" si="17"/>
      </c>
      <c r="AA60" s="73">
        <f t="shared" si="18"/>
      </c>
      <c r="AB60" s="93">
        <f t="shared" si="20"/>
      </c>
      <c r="AC60" s="93">
        <f t="shared" si="20"/>
      </c>
      <c r="AD60" s="93">
        <f t="shared" si="20"/>
      </c>
      <c r="AE60" s="93">
        <f t="shared" si="20"/>
      </c>
      <c r="AF60" s="93">
        <f t="shared" si="9"/>
        <v>0</v>
      </c>
      <c r="AG60" s="93">
        <f t="shared" si="20"/>
      </c>
      <c r="AH60" s="93">
        <f t="shared" si="10"/>
        <v>0</v>
      </c>
    </row>
    <row r="61" spans="1:34" ht="16.5" customHeight="1">
      <c r="A61" s="70">
        <v>28</v>
      </c>
      <c r="B61" s="14"/>
      <c r="C61" s="15"/>
      <c r="D61" s="14"/>
      <c r="E61" s="15"/>
      <c r="F61" s="16"/>
      <c r="G61" s="17"/>
      <c r="H61" s="41"/>
      <c r="I61" s="18"/>
      <c r="J61" s="58"/>
      <c r="K61" s="71"/>
      <c r="L61" s="71"/>
      <c r="M61" s="71">
        <f t="shared" si="3"/>
      </c>
      <c r="N61" s="71">
        <f>IF(AB61="","",VLOOKUP(AF61,'基本データ'!$A$106:$B$112,2))</f>
      </c>
      <c r="O61" s="71">
        <f t="shared" si="4"/>
      </c>
      <c r="P61" s="71" t="str">
        <f t="shared" si="5"/>
        <v>　</v>
      </c>
      <c r="Q61" s="71">
        <f t="shared" si="6"/>
      </c>
      <c r="R61" s="72">
        <f t="shared" si="7"/>
      </c>
      <c r="S61" s="73">
        <f t="shared" si="19"/>
      </c>
      <c r="T61" s="73">
        <f t="shared" si="11"/>
      </c>
      <c r="U61" s="73">
        <f t="shared" si="12"/>
      </c>
      <c r="V61" s="73">
        <f t="shared" si="13"/>
      </c>
      <c r="W61" s="73">
        <f t="shared" si="14"/>
      </c>
      <c r="X61" s="73">
        <f t="shared" si="15"/>
      </c>
      <c r="Y61" s="73">
        <f t="shared" si="16"/>
      </c>
      <c r="Z61" s="73">
        <f t="shared" si="17"/>
      </c>
      <c r="AA61" s="73">
        <f t="shared" si="18"/>
      </c>
      <c r="AB61" s="93">
        <f t="shared" si="20"/>
      </c>
      <c r="AC61" s="93">
        <f t="shared" si="20"/>
      </c>
      <c r="AD61" s="93">
        <f t="shared" si="20"/>
      </c>
      <c r="AE61" s="93">
        <f t="shared" si="20"/>
      </c>
      <c r="AF61" s="93">
        <f t="shared" si="9"/>
        <v>0</v>
      </c>
      <c r="AG61" s="93">
        <f t="shared" si="20"/>
      </c>
      <c r="AH61" s="93">
        <f t="shared" si="10"/>
        <v>0</v>
      </c>
    </row>
    <row r="62" spans="1:34" ht="16.5" customHeight="1">
      <c r="A62" s="74"/>
      <c r="B62" s="19"/>
      <c r="C62" s="20"/>
      <c r="D62" s="19"/>
      <c r="E62" s="20"/>
      <c r="F62" s="21"/>
      <c r="G62" s="22"/>
      <c r="H62" s="42"/>
      <c r="I62" s="23"/>
      <c r="J62" s="58"/>
      <c r="K62" s="71"/>
      <c r="L62" s="71"/>
      <c r="M62" s="71">
        <f t="shared" si="3"/>
      </c>
      <c r="N62" s="71">
        <f>IF(AB62="","",VLOOKUP(AF62,'基本データ'!$A$106:$B$112,2))</f>
      </c>
      <c r="O62" s="71">
        <f t="shared" si="4"/>
      </c>
      <c r="P62" s="71" t="str">
        <f t="shared" si="5"/>
        <v>　</v>
      </c>
      <c r="Q62" s="71">
        <f t="shared" si="6"/>
      </c>
      <c r="R62" s="72">
        <f t="shared" si="7"/>
      </c>
      <c r="S62" s="73">
        <f t="shared" si="19"/>
      </c>
      <c r="T62" s="73">
        <f t="shared" si="11"/>
      </c>
      <c r="U62" s="73">
        <f t="shared" si="12"/>
      </c>
      <c r="V62" s="73">
        <f t="shared" si="13"/>
      </c>
      <c r="W62" s="73">
        <f t="shared" si="14"/>
      </c>
      <c r="X62" s="73">
        <f t="shared" si="15"/>
      </c>
      <c r="Y62" s="73">
        <f t="shared" si="16"/>
      </c>
      <c r="Z62" s="73">
        <f t="shared" si="17"/>
      </c>
      <c r="AA62" s="73">
        <f t="shared" si="18"/>
      </c>
      <c r="AB62" s="93">
        <f t="shared" si="20"/>
      </c>
      <c r="AC62" s="93">
        <f t="shared" si="20"/>
      </c>
      <c r="AD62" s="93">
        <f t="shared" si="20"/>
      </c>
      <c r="AE62" s="93">
        <f t="shared" si="20"/>
      </c>
      <c r="AF62" s="93">
        <f t="shared" si="9"/>
        <v>0</v>
      </c>
      <c r="AG62" s="93">
        <f t="shared" si="20"/>
      </c>
      <c r="AH62" s="93">
        <f t="shared" si="10"/>
        <v>0</v>
      </c>
    </row>
    <row r="63" spans="1:34" ht="16.5" customHeight="1">
      <c r="A63" s="70">
        <v>29</v>
      </c>
      <c r="B63" s="14"/>
      <c r="C63" s="15"/>
      <c r="D63" s="14"/>
      <c r="E63" s="15"/>
      <c r="F63" s="16"/>
      <c r="G63" s="17"/>
      <c r="H63" s="41"/>
      <c r="I63" s="18"/>
      <c r="J63" s="58"/>
      <c r="K63" s="71"/>
      <c r="L63" s="71"/>
      <c r="M63" s="71">
        <f t="shared" si="3"/>
      </c>
      <c r="N63" s="71">
        <f>IF(AB63="","",VLOOKUP(AF63,'基本データ'!$A$106:$B$112,2))</f>
      </c>
      <c r="O63" s="71">
        <f t="shared" si="4"/>
      </c>
      <c r="P63" s="71" t="str">
        <f t="shared" si="5"/>
        <v>　</v>
      </c>
      <c r="Q63" s="71">
        <f t="shared" si="6"/>
      </c>
      <c r="R63" s="72">
        <f t="shared" si="7"/>
      </c>
      <c r="S63" s="73">
        <f t="shared" si="19"/>
      </c>
      <c r="T63" s="73">
        <f t="shared" si="11"/>
      </c>
      <c r="U63" s="73">
        <f t="shared" si="12"/>
      </c>
      <c r="V63" s="73">
        <f t="shared" si="13"/>
      </c>
      <c r="W63" s="73">
        <f t="shared" si="14"/>
      </c>
      <c r="X63" s="73">
        <f t="shared" si="15"/>
      </c>
      <c r="Y63" s="73">
        <f t="shared" si="16"/>
      </c>
      <c r="Z63" s="73">
        <f t="shared" si="17"/>
      </c>
      <c r="AA63" s="73">
        <f t="shared" si="18"/>
      </c>
      <c r="AB63" s="93">
        <f t="shared" si="20"/>
      </c>
      <c r="AC63" s="93">
        <f t="shared" si="20"/>
      </c>
      <c r="AD63" s="93">
        <f t="shared" si="20"/>
      </c>
      <c r="AE63" s="93">
        <f t="shared" si="20"/>
      </c>
      <c r="AF63" s="93">
        <f t="shared" si="9"/>
        <v>0</v>
      </c>
      <c r="AG63" s="93">
        <f t="shared" si="20"/>
      </c>
      <c r="AH63" s="93">
        <f t="shared" si="10"/>
        <v>0</v>
      </c>
    </row>
    <row r="64" spans="1:34" ht="16.5" customHeight="1">
      <c r="A64" s="74"/>
      <c r="B64" s="19"/>
      <c r="C64" s="20"/>
      <c r="D64" s="19"/>
      <c r="E64" s="20"/>
      <c r="F64" s="21"/>
      <c r="G64" s="22"/>
      <c r="H64" s="42"/>
      <c r="I64" s="23"/>
      <c r="J64" s="58"/>
      <c r="K64" s="71"/>
      <c r="L64" s="71"/>
      <c r="M64" s="71">
        <f t="shared" si="3"/>
      </c>
      <c r="N64" s="71">
        <f>IF(AB64="","",VLOOKUP(AF64,'基本データ'!$A$106:$B$112,2))</f>
      </c>
      <c r="O64" s="71">
        <f t="shared" si="4"/>
      </c>
      <c r="P64" s="71" t="str">
        <f t="shared" si="5"/>
        <v>　</v>
      </c>
      <c r="Q64" s="71">
        <f t="shared" si="6"/>
      </c>
      <c r="R64" s="72">
        <f t="shared" si="7"/>
      </c>
      <c r="S64" s="73">
        <f t="shared" si="19"/>
      </c>
      <c r="T64" s="73">
        <f t="shared" si="11"/>
      </c>
      <c r="U64" s="73">
        <f t="shared" si="12"/>
      </c>
      <c r="V64" s="73">
        <f t="shared" si="13"/>
      </c>
      <c r="W64" s="73">
        <f t="shared" si="14"/>
      </c>
      <c r="X64" s="73">
        <f t="shared" si="15"/>
      </c>
      <c r="Y64" s="73">
        <f t="shared" si="16"/>
      </c>
      <c r="Z64" s="73">
        <f t="shared" si="17"/>
      </c>
      <c r="AA64" s="73">
        <f t="shared" si="18"/>
      </c>
      <c r="AB64" s="93">
        <f t="shared" si="20"/>
      </c>
      <c r="AC64" s="93">
        <f t="shared" si="20"/>
      </c>
      <c r="AD64" s="93">
        <f t="shared" si="20"/>
      </c>
      <c r="AE64" s="93">
        <f t="shared" si="20"/>
      </c>
      <c r="AF64" s="93">
        <f t="shared" si="9"/>
        <v>0</v>
      </c>
      <c r="AG64" s="93">
        <f t="shared" si="20"/>
      </c>
      <c r="AH64" s="93">
        <f t="shared" si="10"/>
        <v>0</v>
      </c>
    </row>
    <row r="65" spans="1:34" ht="16.5" customHeight="1">
      <c r="A65" s="70">
        <v>30</v>
      </c>
      <c r="B65" s="14"/>
      <c r="C65" s="15"/>
      <c r="D65" s="14"/>
      <c r="E65" s="15"/>
      <c r="F65" s="16"/>
      <c r="G65" s="17"/>
      <c r="H65" s="41"/>
      <c r="I65" s="18"/>
      <c r="J65" s="58"/>
      <c r="K65" s="71"/>
      <c r="L65" s="71"/>
      <c r="M65" s="71">
        <f t="shared" si="3"/>
      </c>
      <c r="N65" s="71">
        <f>IF(AB65="","",VLOOKUP(AF65,'基本データ'!$A$106:$B$112,2))</f>
      </c>
      <c r="O65" s="71">
        <f t="shared" si="4"/>
      </c>
      <c r="P65" s="71" t="str">
        <f t="shared" si="5"/>
        <v>　</v>
      </c>
      <c r="Q65" s="71">
        <f t="shared" si="6"/>
      </c>
      <c r="R65" s="72">
        <f t="shared" si="7"/>
      </c>
      <c r="S65" s="73">
        <f t="shared" si="19"/>
      </c>
      <c r="T65" s="73">
        <f t="shared" si="11"/>
      </c>
      <c r="U65" s="73">
        <f t="shared" si="12"/>
      </c>
      <c r="V65" s="73">
        <f t="shared" si="13"/>
      </c>
      <c r="W65" s="73">
        <f t="shared" si="14"/>
      </c>
      <c r="X65" s="73">
        <f t="shared" si="15"/>
      </c>
      <c r="Y65" s="73">
        <f t="shared" si="16"/>
      </c>
      <c r="Z65" s="73">
        <f t="shared" si="17"/>
      </c>
      <c r="AA65" s="73">
        <f t="shared" si="18"/>
      </c>
      <c r="AB65" s="93">
        <f t="shared" si="20"/>
      </c>
      <c r="AC65" s="93">
        <f t="shared" si="20"/>
      </c>
      <c r="AD65" s="93">
        <f t="shared" si="20"/>
      </c>
      <c r="AE65" s="93">
        <f t="shared" si="20"/>
      </c>
      <c r="AF65" s="93">
        <f t="shared" si="9"/>
        <v>0</v>
      </c>
      <c r="AG65" s="93">
        <f t="shared" si="20"/>
      </c>
      <c r="AH65" s="93">
        <f t="shared" si="10"/>
        <v>0</v>
      </c>
    </row>
    <row r="66" spans="1:34" ht="16.5" customHeight="1" thickBot="1">
      <c r="A66" s="76"/>
      <c r="B66" s="29"/>
      <c r="C66" s="30"/>
      <c r="D66" s="29"/>
      <c r="E66" s="30"/>
      <c r="F66" s="31"/>
      <c r="G66" s="32"/>
      <c r="H66" s="44"/>
      <c r="I66" s="33"/>
      <c r="J66" s="58"/>
      <c r="K66" s="71"/>
      <c r="L66" s="71"/>
      <c r="M66" s="71">
        <f t="shared" si="3"/>
      </c>
      <c r="N66" s="71">
        <f>IF(AB66="","",VLOOKUP(AF66,'基本データ'!$A$106:$B$112,2))</f>
      </c>
      <c r="O66" s="71">
        <f t="shared" si="4"/>
      </c>
      <c r="P66" s="71" t="str">
        <f t="shared" si="5"/>
        <v>　</v>
      </c>
      <c r="Q66" s="71">
        <f t="shared" si="6"/>
      </c>
      <c r="R66" s="72">
        <f t="shared" si="7"/>
      </c>
      <c r="S66" s="73">
        <f t="shared" si="19"/>
      </c>
      <c r="T66" s="73">
        <f t="shared" si="11"/>
      </c>
      <c r="U66" s="73">
        <f t="shared" si="12"/>
      </c>
      <c r="V66" s="73">
        <f t="shared" si="13"/>
      </c>
      <c r="W66" s="73">
        <f t="shared" si="14"/>
      </c>
      <c r="X66" s="73">
        <f t="shared" si="15"/>
      </c>
      <c r="Y66" s="73">
        <f t="shared" si="16"/>
      </c>
      <c r="Z66" s="73">
        <f t="shared" si="17"/>
      </c>
      <c r="AA66" s="73">
        <f t="shared" si="18"/>
      </c>
      <c r="AB66" s="93">
        <f t="shared" si="20"/>
      </c>
      <c r="AC66" s="93">
        <f t="shared" si="20"/>
      </c>
      <c r="AD66" s="93">
        <f t="shared" si="20"/>
      </c>
      <c r="AE66" s="93">
        <f t="shared" si="20"/>
      </c>
      <c r="AF66" s="93">
        <f t="shared" si="9"/>
        <v>0</v>
      </c>
      <c r="AG66" s="93">
        <f t="shared" si="20"/>
      </c>
      <c r="AH66" s="93">
        <f t="shared" si="10"/>
        <v>0</v>
      </c>
    </row>
    <row r="67" spans="1:10" ht="16.5" customHeight="1">
      <c r="A67" s="58"/>
      <c r="B67" s="58"/>
      <c r="C67" s="58"/>
      <c r="D67" s="58"/>
      <c r="E67" s="58"/>
      <c r="F67" s="58"/>
      <c r="G67" s="58"/>
      <c r="H67" s="58"/>
      <c r="I67" s="58"/>
      <c r="J67" s="58"/>
    </row>
    <row r="68" spans="1:10" ht="16.5" customHeight="1">
      <c r="A68" s="58"/>
      <c r="B68" s="58"/>
      <c r="C68" s="58"/>
      <c r="D68" s="58"/>
      <c r="E68" s="58"/>
      <c r="F68" s="58"/>
      <c r="G68" s="58"/>
      <c r="H68" s="58"/>
      <c r="I68" s="58"/>
      <c r="J68" s="58"/>
    </row>
    <row r="69" spans="1:10" ht="16.5" customHeight="1">
      <c r="A69" s="58"/>
      <c r="B69" s="58"/>
      <c r="C69" s="58"/>
      <c r="D69" s="58"/>
      <c r="E69" s="58"/>
      <c r="F69" s="58"/>
      <c r="G69" s="58"/>
      <c r="H69" s="58"/>
      <c r="I69" s="58"/>
      <c r="J69" s="58"/>
    </row>
    <row r="70" spans="1:10" ht="16.5" customHeight="1">
      <c r="A70" s="58"/>
      <c r="B70" s="58"/>
      <c r="C70" s="58"/>
      <c r="D70" s="58"/>
      <c r="E70" s="58"/>
      <c r="F70" s="58"/>
      <c r="G70" s="58"/>
      <c r="H70" s="58"/>
      <c r="I70" s="58"/>
      <c r="J70" s="58"/>
    </row>
    <row r="71" spans="1:10" ht="16.5" customHeight="1">
      <c r="A71" s="58"/>
      <c r="B71" s="58"/>
      <c r="C71" s="58"/>
      <c r="D71" s="58"/>
      <c r="E71" s="58"/>
      <c r="F71" s="58"/>
      <c r="G71" s="58"/>
      <c r="H71" s="58"/>
      <c r="I71" s="58"/>
      <c r="J71" s="58"/>
    </row>
    <row r="72" spans="1:10" ht="16.5" customHeight="1">
      <c r="A72" s="58"/>
      <c r="B72" s="58"/>
      <c r="C72" s="58"/>
      <c r="D72" s="58"/>
      <c r="E72" s="58"/>
      <c r="F72" s="58"/>
      <c r="G72" s="58"/>
      <c r="H72" s="58"/>
      <c r="I72" s="58"/>
      <c r="J72" s="58"/>
    </row>
    <row r="73" spans="1:10" ht="16.5" customHeight="1">
      <c r="A73" s="58"/>
      <c r="B73" s="58"/>
      <c r="C73" s="58"/>
      <c r="D73" s="58"/>
      <c r="E73" s="58"/>
      <c r="F73" s="58"/>
      <c r="G73" s="58"/>
      <c r="H73" s="58"/>
      <c r="I73" s="58"/>
      <c r="J73" s="58"/>
    </row>
    <row r="74" spans="1:10" ht="16.5" customHeight="1">
      <c r="A74" s="58"/>
      <c r="B74" s="58"/>
      <c r="C74" s="58"/>
      <c r="D74" s="58"/>
      <c r="E74" s="58"/>
      <c r="F74" s="58"/>
      <c r="G74" s="58"/>
      <c r="H74" s="58"/>
      <c r="I74" s="58"/>
      <c r="J74" s="58"/>
    </row>
    <row r="75" spans="1:10" ht="16.5" customHeight="1">
      <c r="A75" s="58"/>
      <c r="B75" s="58"/>
      <c r="C75" s="58"/>
      <c r="D75" s="58"/>
      <c r="E75" s="58"/>
      <c r="F75" s="58"/>
      <c r="G75" s="58"/>
      <c r="H75" s="58"/>
      <c r="I75" s="58"/>
      <c r="J75" s="58"/>
    </row>
    <row r="76" spans="1:10" ht="16.5" customHeight="1">
      <c r="A76" s="58"/>
      <c r="B76" s="58"/>
      <c r="C76" s="58"/>
      <c r="D76" s="58"/>
      <c r="E76" s="58"/>
      <c r="F76" s="58"/>
      <c r="G76" s="58"/>
      <c r="H76" s="58"/>
      <c r="I76" s="58"/>
      <c r="J76" s="58"/>
    </row>
    <row r="77" spans="1:10" ht="16.5" customHeight="1">
      <c r="A77" s="58"/>
      <c r="B77" s="58"/>
      <c r="C77" s="58"/>
      <c r="D77" s="58"/>
      <c r="E77" s="58"/>
      <c r="F77" s="58"/>
      <c r="G77" s="58"/>
      <c r="H77" s="58"/>
      <c r="I77" s="58"/>
      <c r="J77" s="58"/>
    </row>
    <row r="78" spans="1:10" ht="16.5" customHeight="1">
      <c r="A78" s="58"/>
      <c r="B78" s="58"/>
      <c r="C78" s="58"/>
      <c r="D78" s="58"/>
      <c r="E78" s="58"/>
      <c r="F78" s="58"/>
      <c r="G78" s="58"/>
      <c r="H78" s="58"/>
      <c r="I78" s="58"/>
      <c r="J78" s="58"/>
    </row>
    <row r="79" spans="1:10" ht="16.5" customHeight="1">
      <c r="A79" s="58"/>
      <c r="B79" s="58"/>
      <c r="C79" s="58"/>
      <c r="D79" s="58"/>
      <c r="E79" s="58"/>
      <c r="F79" s="58"/>
      <c r="G79" s="58"/>
      <c r="H79" s="58"/>
      <c r="I79" s="58"/>
      <c r="J79" s="58"/>
    </row>
    <row r="80" spans="1:10" ht="16.5" customHeight="1">
      <c r="A80" s="58"/>
      <c r="B80" s="58"/>
      <c r="C80" s="58"/>
      <c r="D80" s="58"/>
      <c r="E80" s="58"/>
      <c r="F80" s="58"/>
      <c r="G80" s="58"/>
      <c r="H80" s="58"/>
      <c r="I80" s="58"/>
      <c r="J80" s="58"/>
    </row>
    <row r="81" spans="1:10" ht="16.5" customHeight="1">
      <c r="A81" s="58"/>
      <c r="B81" s="58"/>
      <c r="C81" s="58"/>
      <c r="D81" s="58"/>
      <c r="E81" s="58"/>
      <c r="F81" s="58"/>
      <c r="G81" s="58"/>
      <c r="H81" s="58"/>
      <c r="I81" s="58"/>
      <c r="J81" s="58"/>
    </row>
    <row r="82" spans="1:10" ht="16.5" customHeight="1">
      <c r="A82" s="58"/>
      <c r="B82" s="58"/>
      <c r="C82" s="58"/>
      <c r="D82" s="58"/>
      <c r="E82" s="58"/>
      <c r="F82" s="58"/>
      <c r="G82" s="58"/>
      <c r="H82" s="58"/>
      <c r="I82" s="58"/>
      <c r="J82" s="58"/>
    </row>
    <row r="83" spans="1:10" ht="16.5" customHeight="1">
      <c r="A83" s="58"/>
      <c r="B83" s="58"/>
      <c r="C83" s="58"/>
      <c r="D83" s="58"/>
      <c r="E83" s="58"/>
      <c r="F83" s="58"/>
      <c r="G83" s="58"/>
      <c r="H83" s="58"/>
      <c r="I83" s="58"/>
      <c r="J83" s="58"/>
    </row>
    <row r="84" spans="1:10" ht="16.5" customHeight="1">
      <c r="A84" s="58"/>
      <c r="B84" s="58"/>
      <c r="C84" s="58"/>
      <c r="D84" s="58"/>
      <c r="E84" s="58"/>
      <c r="F84" s="58"/>
      <c r="G84" s="58"/>
      <c r="H84" s="58"/>
      <c r="I84" s="58"/>
      <c r="J84" s="58"/>
    </row>
    <row r="85" spans="1:10" ht="16.5" customHeight="1">
      <c r="A85" s="58"/>
      <c r="B85" s="58"/>
      <c r="C85" s="58"/>
      <c r="D85" s="58"/>
      <c r="E85" s="58"/>
      <c r="F85" s="58"/>
      <c r="G85" s="58"/>
      <c r="H85" s="58"/>
      <c r="I85" s="58"/>
      <c r="J85" s="58"/>
    </row>
    <row r="86" spans="1:10" ht="16.5" customHeight="1">
      <c r="A86" s="58"/>
      <c r="B86" s="58"/>
      <c r="C86" s="58"/>
      <c r="D86" s="58"/>
      <c r="E86" s="58"/>
      <c r="F86" s="58"/>
      <c r="G86" s="58"/>
      <c r="H86" s="58"/>
      <c r="I86" s="58"/>
      <c r="J86" s="58"/>
    </row>
    <row r="87" spans="1:10" ht="16.5" customHeight="1">
      <c r="A87" s="58"/>
      <c r="B87" s="58"/>
      <c r="C87" s="58"/>
      <c r="D87" s="58"/>
      <c r="E87" s="58"/>
      <c r="F87" s="58"/>
      <c r="G87" s="58"/>
      <c r="H87" s="58"/>
      <c r="I87" s="58"/>
      <c r="J87" s="58"/>
    </row>
    <row r="88" spans="1:10" ht="16.5" customHeight="1">
      <c r="A88" s="58"/>
      <c r="B88" s="58"/>
      <c r="C88" s="58"/>
      <c r="D88" s="58"/>
      <c r="E88" s="58"/>
      <c r="F88" s="58"/>
      <c r="G88" s="58"/>
      <c r="H88" s="58"/>
      <c r="I88" s="58"/>
      <c r="J88" s="58"/>
    </row>
    <row r="89" spans="1:10" ht="16.5" customHeight="1">
      <c r="A89" s="58"/>
      <c r="B89" s="58"/>
      <c r="C89" s="58"/>
      <c r="D89" s="58"/>
      <c r="E89" s="58"/>
      <c r="F89" s="58"/>
      <c r="G89" s="58"/>
      <c r="H89" s="58"/>
      <c r="I89" s="58"/>
      <c r="J89" s="58"/>
    </row>
    <row r="90" spans="1:10" ht="16.5" customHeight="1">
      <c r="A90" s="58"/>
      <c r="B90" s="58"/>
      <c r="C90" s="58"/>
      <c r="D90" s="58"/>
      <c r="E90" s="58"/>
      <c r="F90" s="58"/>
      <c r="G90" s="58"/>
      <c r="H90" s="58"/>
      <c r="I90" s="58"/>
      <c r="J90" s="58"/>
    </row>
    <row r="91" spans="1:10" ht="16.5" customHeight="1">
      <c r="A91" s="58"/>
      <c r="B91" s="58"/>
      <c r="C91" s="58"/>
      <c r="D91" s="58"/>
      <c r="E91" s="58"/>
      <c r="F91" s="58"/>
      <c r="G91" s="58"/>
      <c r="H91" s="58"/>
      <c r="I91" s="58"/>
      <c r="J91" s="58"/>
    </row>
    <row r="92" spans="1:10" ht="16.5" customHeight="1">
      <c r="A92" s="58"/>
      <c r="B92" s="58"/>
      <c r="C92" s="58"/>
      <c r="D92" s="58"/>
      <c r="E92" s="58"/>
      <c r="F92" s="58"/>
      <c r="G92" s="58"/>
      <c r="H92" s="58"/>
      <c r="I92" s="58"/>
      <c r="J92" s="58"/>
    </row>
    <row r="93" spans="1:10" ht="16.5" customHeight="1">
      <c r="A93" s="58"/>
      <c r="B93" s="58"/>
      <c r="C93" s="58"/>
      <c r="D93" s="58"/>
      <c r="E93" s="58"/>
      <c r="F93" s="58"/>
      <c r="G93" s="58"/>
      <c r="H93" s="58"/>
      <c r="I93" s="58"/>
      <c r="J93" s="58"/>
    </row>
    <row r="94" spans="1:10" ht="16.5" customHeight="1">
      <c r="A94" s="58"/>
      <c r="B94" s="58"/>
      <c r="C94" s="58"/>
      <c r="D94" s="58"/>
      <c r="E94" s="58"/>
      <c r="F94" s="58"/>
      <c r="G94" s="58"/>
      <c r="H94" s="58"/>
      <c r="I94" s="58"/>
      <c r="J94" s="58"/>
    </row>
    <row r="95" spans="1:10" ht="16.5" customHeight="1">
      <c r="A95" s="58"/>
      <c r="B95" s="58"/>
      <c r="C95" s="58"/>
      <c r="D95" s="58"/>
      <c r="E95" s="58"/>
      <c r="F95" s="58"/>
      <c r="G95" s="58"/>
      <c r="H95" s="58"/>
      <c r="I95" s="58"/>
      <c r="J95" s="58"/>
    </row>
    <row r="96" spans="1:10" ht="16.5" customHeight="1">
      <c r="A96" s="58"/>
      <c r="B96" s="58"/>
      <c r="C96" s="58"/>
      <c r="D96" s="58"/>
      <c r="E96" s="58"/>
      <c r="F96" s="58"/>
      <c r="G96" s="58"/>
      <c r="H96" s="58"/>
      <c r="I96" s="58"/>
      <c r="J96" s="58"/>
    </row>
    <row r="97" spans="1:10" ht="16.5" customHeight="1">
      <c r="A97" s="58"/>
      <c r="B97" s="58"/>
      <c r="C97" s="58"/>
      <c r="D97" s="58"/>
      <c r="E97" s="58"/>
      <c r="F97" s="58"/>
      <c r="G97" s="58"/>
      <c r="H97" s="58"/>
      <c r="I97" s="58"/>
      <c r="J97" s="58"/>
    </row>
    <row r="98" spans="1:10" ht="16.5" customHeight="1">
      <c r="A98" s="58"/>
      <c r="B98" s="58"/>
      <c r="C98" s="58"/>
      <c r="D98" s="58"/>
      <c r="E98" s="58"/>
      <c r="F98" s="58"/>
      <c r="G98" s="58"/>
      <c r="H98" s="58"/>
      <c r="I98" s="58"/>
      <c r="J98" s="58"/>
    </row>
    <row r="99" spans="1:10" ht="16.5" customHeight="1">
      <c r="A99" s="58"/>
      <c r="B99" s="58"/>
      <c r="C99" s="58"/>
      <c r="D99" s="58"/>
      <c r="E99" s="58"/>
      <c r="F99" s="58"/>
      <c r="G99" s="58"/>
      <c r="H99" s="58"/>
      <c r="I99" s="58"/>
      <c r="J99" s="58"/>
    </row>
    <row r="100" spans="1:10" ht="16.5" customHeight="1">
      <c r="A100" s="58"/>
      <c r="B100" s="58"/>
      <c r="C100" s="58"/>
      <c r="D100" s="58"/>
      <c r="E100" s="58"/>
      <c r="F100" s="58"/>
      <c r="G100" s="58"/>
      <c r="H100" s="58"/>
      <c r="I100" s="58"/>
      <c r="J100" s="58"/>
    </row>
    <row r="101" spans="1:10" ht="16.5" customHeight="1">
      <c r="A101" s="58"/>
      <c r="B101" s="58"/>
      <c r="C101" s="58"/>
      <c r="D101" s="58"/>
      <c r="E101" s="58"/>
      <c r="F101" s="58"/>
      <c r="G101" s="58"/>
      <c r="H101" s="58"/>
      <c r="I101" s="58"/>
      <c r="J101" s="58"/>
    </row>
    <row r="102" spans="1:10" ht="16.5" customHeight="1">
      <c r="A102" s="58"/>
      <c r="B102" s="58"/>
      <c r="C102" s="58"/>
      <c r="D102" s="58"/>
      <c r="E102" s="58"/>
      <c r="F102" s="58"/>
      <c r="G102" s="58"/>
      <c r="H102" s="58"/>
      <c r="I102" s="58"/>
      <c r="J102" s="58"/>
    </row>
    <row r="103" spans="1:10" ht="16.5" customHeight="1">
      <c r="A103" s="58"/>
      <c r="B103" s="58"/>
      <c r="C103" s="58"/>
      <c r="D103" s="58"/>
      <c r="E103" s="58"/>
      <c r="F103" s="58"/>
      <c r="G103" s="58"/>
      <c r="H103" s="58"/>
      <c r="I103" s="58"/>
      <c r="J103" s="58"/>
    </row>
    <row r="104" spans="1:10" ht="16.5" customHeight="1">
      <c r="A104" s="58"/>
      <c r="B104" s="58"/>
      <c r="C104" s="58"/>
      <c r="D104" s="58"/>
      <c r="E104" s="58"/>
      <c r="F104" s="58"/>
      <c r="G104" s="58"/>
      <c r="H104" s="58"/>
      <c r="I104" s="58"/>
      <c r="J104" s="58"/>
    </row>
    <row r="105" spans="1:10" ht="16.5" customHeight="1">
      <c r="A105" s="58"/>
      <c r="B105" s="58"/>
      <c r="C105" s="58"/>
      <c r="D105" s="58"/>
      <c r="E105" s="58"/>
      <c r="F105" s="58"/>
      <c r="G105" s="58"/>
      <c r="H105" s="58"/>
      <c r="I105" s="58"/>
      <c r="J105" s="58"/>
    </row>
    <row r="106" spans="1:10" ht="16.5" customHeight="1">
      <c r="A106" s="58"/>
      <c r="B106" s="58"/>
      <c r="C106" s="58"/>
      <c r="D106" s="58"/>
      <c r="E106" s="58"/>
      <c r="F106" s="58"/>
      <c r="G106" s="58"/>
      <c r="H106" s="58"/>
      <c r="I106" s="58"/>
      <c r="J106" s="58"/>
    </row>
    <row r="107" spans="1:10" ht="16.5" customHeight="1">
      <c r="A107" s="58"/>
      <c r="B107" s="58"/>
      <c r="C107" s="58"/>
      <c r="D107" s="58"/>
      <c r="E107" s="58"/>
      <c r="F107" s="58"/>
      <c r="G107" s="58"/>
      <c r="H107" s="58"/>
      <c r="I107" s="58"/>
      <c r="J107" s="58"/>
    </row>
    <row r="108" spans="1:10" ht="16.5" customHeight="1">
      <c r="A108" s="58"/>
      <c r="B108" s="58"/>
      <c r="C108" s="58"/>
      <c r="D108" s="58"/>
      <c r="E108" s="58"/>
      <c r="F108" s="58"/>
      <c r="G108" s="58"/>
      <c r="H108" s="58"/>
      <c r="I108" s="58"/>
      <c r="J108" s="58"/>
    </row>
    <row r="109" spans="1:10" ht="16.5" customHeight="1">
      <c r="A109" s="58"/>
      <c r="B109" s="58"/>
      <c r="C109" s="58"/>
      <c r="D109" s="58"/>
      <c r="E109" s="58"/>
      <c r="F109" s="58"/>
      <c r="G109" s="58"/>
      <c r="H109" s="58"/>
      <c r="I109" s="58"/>
      <c r="J109" s="58"/>
    </row>
    <row r="110" spans="1:10" ht="16.5" customHeight="1">
      <c r="A110" s="58"/>
      <c r="B110" s="58"/>
      <c r="C110" s="58"/>
      <c r="D110" s="58"/>
      <c r="E110" s="58"/>
      <c r="F110" s="58"/>
      <c r="G110" s="58"/>
      <c r="H110" s="58"/>
      <c r="I110" s="58"/>
      <c r="J110" s="58"/>
    </row>
    <row r="111" spans="1:10" ht="16.5" customHeight="1">
      <c r="A111" s="58"/>
      <c r="B111" s="58"/>
      <c r="C111" s="58"/>
      <c r="D111" s="58"/>
      <c r="E111" s="58"/>
      <c r="F111" s="58"/>
      <c r="G111" s="58"/>
      <c r="H111" s="58"/>
      <c r="I111" s="58"/>
      <c r="J111" s="58"/>
    </row>
    <row r="112" spans="1:10" ht="16.5" customHeight="1">
      <c r="A112" s="58"/>
      <c r="B112" s="58"/>
      <c r="C112" s="58"/>
      <c r="D112" s="58"/>
      <c r="E112" s="58"/>
      <c r="F112" s="58"/>
      <c r="G112" s="58"/>
      <c r="H112" s="58"/>
      <c r="I112" s="58"/>
      <c r="J112" s="58"/>
    </row>
    <row r="113" spans="1:10" ht="16.5" customHeight="1">
      <c r="A113" s="58"/>
      <c r="B113" s="58"/>
      <c r="C113" s="58"/>
      <c r="D113" s="58"/>
      <c r="E113" s="58"/>
      <c r="F113" s="58"/>
      <c r="G113" s="58"/>
      <c r="H113" s="58"/>
      <c r="I113" s="58"/>
      <c r="J113" s="58"/>
    </row>
    <row r="114" spans="1:10" ht="16.5" customHeight="1">
      <c r="A114" s="58"/>
      <c r="B114" s="58"/>
      <c r="C114" s="58"/>
      <c r="D114" s="58"/>
      <c r="E114" s="58"/>
      <c r="F114" s="58"/>
      <c r="G114" s="58"/>
      <c r="H114" s="58"/>
      <c r="I114" s="58"/>
      <c r="J114" s="58"/>
    </row>
    <row r="115" spans="1:10" ht="16.5" customHeight="1">
      <c r="A115" s="58"/>
      <c r="B115" s="58"/>
      <c r="C115" s="58"/>
      <c r="D115" s="58"/>
      <c r="E115" s="58"/>
      <c r="F115" s="58"/>
      <c r="G115" s="58"/>
      <c r="H115" s="58"/>
      <c r="I115" s="58"/>
      <c r="J115" s="58"/>
    </row>
    <row r="116" spans="1:10" ht="16.5" customHeight="1">
      <c r="A116" s="58"/>
      <c r="B116" s="58"/>
      <c r="C116" s="58"/>
      <c r="D116" s="58"/>
      <c r="E116" s="58"/>
      <c r="F116" s="58"/>
      <c r="G116" s="58"/>
      <c r="H116" s="58"/>
      <c r="I116" s="58"/>
      <c r="J116" s="58"/>
    </row>
    <row r="117" spans="1:10" ht="16.5" customHeight="1">
      <c r="A117" s="58"/>
      <c r="B117" s="58"/>
      <c r="C117" s="58"/>
      <c r="D117" s="58"/>
      <c r="E117" s="58"/>
      <c r="F117" s="58"/>
      <c r="G117" s="58"/>
      <c r="H117" s="58"/>
      <c r="I117" s="58"/>
      <c r="J117" s="58"/>
    </row>
    <row r="118" spans="1:10" ht="16.5" customHeight="1">
      <c r="A118" s="58"/>
      <c r="B118" s="58"/>
      <c r="C118" s="58"/>
      <c r="D118" s="58"/>
      <c r="E118" s="58"/>
      <c r="F118" s="58"/>
      <c r="G118" s="58"/>
      <c r="H118" s="58"/>
      <c r="I118" s="58"/>
      <c r="J118" s="58"/>
    </row>
    <row r="119" spans="1:10" ht="16.5" customHeight="1">
      <c r="A119" s="58"/>
      <c r="B119" s="58"/>
      <c r="C119" s="58"/>
      <c r="D119" s="58"/>
      <c r="E119" s="58"/>
      <c r="F119" s="58"/>
      <c r="G119" s="58"/>
      <c r="H119" s="58"/>
      <c r="I119" s="58"/>
      <c r="J119" s="58"/>
    </row>
    <row r="120" spans="1:10" ht="16.5" customHeight="1">
      <c r="A120" s="58"/>
      <c r="B120" s="58"/>
      <c r="C120" s="58"/>
      <c r="D120" s="58"/>
      <c r="E120" s="58"/>
      <c r="F120" s="58"/>
      <c r="G120" s="58"/>
      <c r="H120" s="58"/>
      <c r="I120" s="58"/>
      <c r="J120" s="58"/>
    </row>
    <row r="121" spans="1:10" ht="16.5" customHeight="1">
      <c r="A121" s="58"/>
      <c r="B121" s="58"/>
      <c r="C121" s="58"/>
      <c r="D121" s="58"/>
      <c r="E121" s="58"/>
      <c r="F121" s="58"/>
      <c r="G121" s="58"/>
      <c r="H121" s="58"/>
      <c r="I121" s="58"/>
      <c r="J121" s="58"/>
    </row>
    <row r="122" spans="1:10" ht="16.5" customHeight="1">
      <c r="A122" s="58"/>
      <c r="B122" s="58"/>
      <c r="C122" s="58"/>
      <c r="D122" s="58"/>
      <c r="E122" s="58"/>
      <c r="F122" s="58"/>
      <c r="G122" s="58"/>
      <c r="H122" s="58"/>
      <c r="I122" s="58"/>
      <c r="J122" s="58"/>
    </row>
    <row r="123" spans="1:10" ht="16.5" customHeight="1">
      <c r="A123" s="58"/>
      <c r="B123" s="58"/>
      <c r="C123" s="58"/>
      <c r="D123" s="58"/>
      <c r="E123" s="58"/>
      <c r="F123" s="58"/>
      <c r="G123" s="58"/>
      <c r="H123" s="58"/>
      <c r="I123" s="58"/>
      <c r="J123" s="58"/>
    </row>
    <row r="124" spans="1:10" ht="16.5" customHeight="1">
      <c r="A124" s="58"/>
      <c r="B124" s="58"/>
      <c r="C124" s="58"/>
      <c r="D124" s="58"/>
      <c r="E124" s="58"/>
      <c r="F124" s="58"/>
      <c r="G124" s="58"/>
      <c r="H124" s="58"/>
      <c r="I124" s="58"/>
      <c r="J124" s="58"/>
    </row>
    <row r="125" spans="1:10" ht="16.5" customHeight="1">
      <c r="A125" s="58"/>
      <c r="B125" s="58"/>
      <c r="C125" s="58"/>
      <c r="D125" s="58"/>
      <c r="E125" s="58"/>
      <c r="F125" s="58"/>
      <c r="G125" s="58"/>
      <c r="H125" s="58"/>
      <c r="I125" s="58"/>
      <c r="J125" s="58"/>
    </row>
    <row r="126" spans="1:10" ht="16.5" customHeight="1">
      <c r="A126" s="58"/>
      <c r="B126" s="58"/>
      <c r="C126" s="58"/>
      <c r="D126" s="58"/>
      <c r="E126" s="58"/>
      <c r="F126" s="58"/>
      <c r="G126" s="58"/>
      <c r="H126" s="58"/>
      <c r="I126" s="58"/>
      <c r="J126" s="58"/>
    </row>
    <row r="127" spans="1:10" ht="16.5" customHeight="1">
      <c r="A127" s="58"/>
      <c r="B127" s="58"/>
      <c r="C127" s="58"/>
      <c r="D127" s="58"/>
      <c r="E127" s="58"/>
      <c r="F127" s="58"/>
      <c r="G127" s="58"/>
      <c r="H127" s="58"/>
      <c r="I127" s="58"/>
      <c r="J127" s="58"/>
    </row>
    <row r="128" spans="1:10" ht="16.5" customHeight="1">
      <c r="A128" s="58"/>
      <c r="B128" s="58"/>
      <c r="C128" s="58"/>
      <c r="D128" s="58"/>
      <c r="E128" s="58"/>
      <c r="F128" s="58"/>
      <c r="G128" s="58"/>
      <c r="H128" s="58"/>
      <c r="I128" s="58"/>
      <c r="J128" s="58"/>
    </row>
    <row r="129" spans="1:10" ht="16.5" customHeight="1">
      <c r="A129" s="58"/>
      <c r="B129" s="58"/>
      <c r="C129" s="58"/>
      <c r="D129" s="58"/>
      <c r="E129" s="58"/>
      <c r="F129" s="58"/>
      <c r="G129" s="58"/>
      <c r="H129" s="58"/>
      <c r="I129" s="58"/>
      <c r="J129" s="58"/>
    </row>
    <row r="130" spans="1:10" ht="16.5" customHeight="1">
      <c r="A130" s="58"/>
      <c r="B130" s="58"/>
      <c r="C130" s="58"/>
      <c r="D130" s="58"/>
      <c r="E130" s="58"/>
      <c r="F130" s="58"/>
      <c r="G130" s="58"/>
      <c r="H130" s="58"/>
      <c r="I130" s="58"/>
      <c r="J130" s="58"/>
    </row>
    <row r="131" spans="1:10" ht="16.5" customHeight="1">
      <c r="A131" s="58"/>
      <c r="B131" s="58"/>
      <c r="C131" s="58"/>
      <c r="D131" s="58"/>
      <c r="E131" s="58"/>
      <c r="F131" s="58"/>
      <c r="G131" s="58"/>
      <c r="H131" s="58"/>
      <c r="I131" s="58"/>
      <c r="J131" s="58"/>
    </row>
    <row r="132" spans="1:10" ht="16.5" customHeight="1">
      <c r="A132" s="58"/>
      <c r="B132" s="58"/>
      <c r="C132" s="58"/>
      <c r="D132" s="58"/>
      <c r="E132" s="58"/>
      <c r="F132" s="58"/>
      <c r="G132" s="58"/>
      <c r="H132" s="58"/>
      <c r="I132" s="58"/>
      <c r="J132" s="58"/>
    </row>
    <row r="133" spans="1:10" ht="16.5" customHeight="1">
      <c r="A133" s="58"/>
      <c r="B133" s="58"/>
      <c r="C133" s="58"/>
      <c r="D133" s="58"/>
      <c r="E133" s="58"/>
      <c r="F133" s="58"/>
      <c r="G133" s="58"/>
      <c r="H133" s="58"/>
      <c r="I133" s="58"/>
      <c r="J133" s="58"/>
    </row>
    <row r="134" spans="1:10" ht="16.5" customHeight="1">
      <c r="A134" s="58"/>
      <c r="B134" s="58"/>
      <c r="C134" s="58"/>
      <c r="D134" s="58"/>
      <c r="E134" s="58"/>
      <c r="F134" s="58"/>
      <c r="G134" s="58"/>
      <c r="H134" s="58"/>
      <c r="I134" s="58"/>
      <c r="J134" s="58"/>
    </row>
    <row r="135" spans="1:10" ht="16.5" customHeight="1">
      <c r="A135" s="58"/>
      <c r="B135" s="58"/>
      <c r="C135" s="58"/>
      <c r="D135" s="58"/>
      <c r="E135" s="58"/>
      <c r="F135" s="58"/>
      <c r="G135" s="58"/>
      <c r="H135" s="58"/>
      <c r="I135" s="58"/>
      <c r="J135" s="58"/>
    </row>
    <row r="136" spans="1:10" ht="16.5" customHeight="1">
      <c r="A136" s="58"/>
      <c r="B136" s="58"/>
      <c r="C136" s="58"/>
      <c r="D136" s="58"/>
      <c r="E136" s="58"/>
      <c r="F136" s="58"/>
      <c r="G136" s="58"/>
      <c r="H136" s="58"/>
      <c r="I136" s="58"/>
      <c r="J136" s="58"/>
    </row>
    <row r="137" spans="1:10" ht="16.5" customHeight="1">
      <c r="A137" s="58"/>
      <c r="B137" s="58"/>
      <c r="C137" s="58"/>
      <c r="D137" s="58"/>
      <c r="E137" s="58"/>
      <c r="F137" s="58"/>
      <c r="G137" s="58"/>
      <c r="H137" s="58"/>
      <c r="I137" s="58"/>
      <c r="J137" s="58"/>
    </row>
    <row r="138" spans="1:10" ht="16.5" customHeight="1">
      <c r="A138" s="58"/>
      <c r="B138" s="58"/>
      <c r="C138" s="58"/>
      <c r="D138" s="58"/>
      <c r="E138" s="58"/>
      <c r="F138" s="58"/>
      <c r="G138" s="58"/>
      <c r="H138" s="58"/>
      <c r="I138" s="58"/>
      <c r="J138" s="58"/>
    </row>
    <row r="139" spans="1:10" ht="16.5" customHeight="1">
      <c r="A139" s="58"/>
      <c r="B139" s="58"/>
      <c r="C139" s="58"/>
      <c r="D139" s="58"/>
      <c r="E139" s="58"/>
      <c r="F139" s="58"/>
      <c r="G139" s="58"/>
      <c r="H139" s="58"/>
      <c r="I139" s="58"/>
      <c r="J139" s="58"/>
    </row>
    <row r="140" spans="1:10" ht="16.5" customHeight="1">
      <c r="A140" s="58"/>
      <c r="B140" s="58"/>
      <c r="C140" s="58"/>
      <c r="D140" s="58"/>
      <c r="E140" s="58"/>
      <c r="F140" s="58"/>
      <c r="G140" s="58"/>
      <c r="H140" s="58"/>
      <c r="I140" s="58"/>
      <c r="J140" s="58"/>
    </row>
    <row r="141" spans="1:10" ht="16.5" customHeight="1">
      <c r="A141" s="58"/>
      <c r="B141" s="58"/>
      <c r="C141" s="58"/>
      <c r="D141" s="58"/>
      <c r="E141" s="58"/>
      <c r="F141" s="58"/>
      <c r="G141" s="58"/>
      <c r="H141" s="58"/>
      <c r="I141" s="58"/>
      <c r="J141" s="58"/>
    </row>
    <row r="142" spans="1:10" ht="16.5" customHeight="1">
      <c r="A142" s="58"/>
      <c r="B142" s="58"/>
      <c r="C142" s="58"/>
      <c r="D142" s="58"/>
      <c r="E142" s="58"/>
      <c r="F142" s="58"/>
      <c r="G142" s="58"/>
      <c r="H142" s="58"/>
      <c r="I142" s="58"/>
      <c r="J142" s="58"/>
    </row>
    <row r="143" spans="1:10" ht="16.5" customHeight="1">
      <c r="A143" s="58"/>
      <c r="B143" s="58"/>
      <c r="C143" s="58"/>
      <c r="D143" s="58"/>
      <c r="E143" s="58"/>
      <c r="F143" s="58"/>
      <c r="G143" s="58"/>
      <c r="H143" s="58"/>
      <c r="I143" s="58"/>
      <c r="J143" s="58"/>
    </row>
    <row r="144" spans="1:10" ht="16.5" customHeight="1">
      <c r="A144" s="58"/>
      <c r="B144" s="58"/>
      <c r="C144" s="58"/>
      <c r="D144" s="58"/>
      <c r="E144" s="58"/>
      <c r="F144" s="58"/>
      <c r="G144" s="58"/>
      <c r="H144" s="58"/>
      <c r="I144" s="58"/>
      <c r="J144" s="58"/>
    </row>
    <row r="145" spans="1:10" ht="16.5" customHeight="1">
      <c r="A145" s="58"/>
      <c r="B145" s="58"/>
      <c r="C145" s="58"/>
      <c r="D145" s="58"/>
      <c r="E145" s="58"/>
      <c r="F145" s="58"/>
      <c r="G145" s="58"/>
      <c r="H145" s="58"/>
      <c r="I145" s="58"/>
      <c r="J145" s="58"/>
    </row>
    <row r="146" spans="1:10" ht="16.5" customHeight="1">
      <c r="A146" s="58"/>
      <c r="B146" s="58"/>
      <c r="C146" s="58"/>
      <c r="D146" s="58"/>
      <c r="E146" s="58"/>
      <c r="F146" s="58"/>
      <c r="G146" s="58"/>
      <c r="H146" s="58"/>
      <c r="I146" s="58"/>
      <c r="J146" s="58"/>
    </row>
    <row r="147" spans="1:10" ht="16.5" customHeight="1">
      <c r="A147" s="58"/>
      <c r="B147" s="58"/>
      <c r="C147" s="58"/>
      <c r="D147" s="58"/>
      <c r="E147" s="58"/>
      <c r="F147" s="58"/>
      <c r="G147" s="58"/>
      <c r="H147" s="58"/>
      <c r="I147" s="58"/>
      <c r="J147" s="58"/>
    </row>
    <row r="148" spans="1:10" ht="16.5" customHeight="1">
      <c r="A148" s="58"/>
      <c r="B148" s="58"/>
      <c r="C148" s="58"/>
      <c r="D148" s="58"/>
      <c r="E148" s="58"/>
      <c r="F148" s="58"/>
      <c r="G148" s="58"/>
      <c r="H148" s="58"/>
      <c r="I148" s="58"/>
      <c r="J148" s="58"/>
    </row>
    <row r="149" spans="1:10" ht="16.5" customHeight="1">
      <c r="A149" s="58"/>
      <c r="B149" s="58"/>
      <c r="C149" s="58"/>
      <c r="D149" s="58"/>
      <c r="E149" s="58"/>
      <c r="F149" s="58"/>
      <c r="G149" s="58"/>
      <c r="H149" s="58"/>
      <c r="I149" s="58"/>
      <c r="J149" s="58"/>
    </row>
    <row r="150" spans="1:10" ht="16.5" customHeight="1">
      <c r="A150" s="58"/>
      <c r="B150" s="58"/>
      <c r="C150" s="58"/>
      <c r="D150" s="58"/>
      <c r="E150" s="58"/>
      <c r="F150" s="58"/>
      <c r="G150" s="58"/>
      <c r="H150" s="58"/>
      <c r="I150" s="58"/>
      <c r="J150" s="58"/>
    </row>
    <row r="151" spans="1:10" ht="16.5" customHeight="1">
      <c r="A151" s="58"/>
      <c r="B151" s="58"/>
      <c r="C151" s="58"/>
      <c r="D151" s="58"/>
      <c r="E151" s="58"/>
      <c r="F151" s="58"/>
      <c r="G151" s="58"/>
      <c r="H151" s="58"/>
      <c r="I151" s="58"/>
      <c r="J151" s="58"/>
    </row>
    <row r="152" spans="1:10" ht="16.5" customHeight="1">
      <c r="A152" s="58"/>
      <c r="B152" s="58"/>
      <c r="C152" s="58"/>
      <c r="D152" s="58"/>
      <c r="E152" s="58"/>
      <c r="F152" s="58"/>
      <c r="G152" s="58"/>
      <c r="H152" s="58"/>
      <c r="I152" s="58"/>
      <c r="J152" s="58"/>
    </row>
    <row r="153" spans="1:10" ht="16.5" customHeight="1">
      <c r="A153" s="58"/>
      <c r="B153" s="58"/>
      <c r="C153" s="58"/>
      <c r="D153" s="58"/>
      <c r="E153" s="58"/>
      <c r="F153" s="58"/>
      <c r="G153" s="58"/>
      <c r="H153" s="58"/>
      <c r="I153" s="58"/>
      <c r="J153" s="58"/>
    </row>
    <row r="154" spans="1:10" ht="16.5" customHeight="1">
      <c r="A154" s="58"/>
      <c r="B154" s="58"/>
      <c r="C154" s="58"/>
      <c r="D154" s="58"/>
      <c r="E154" s="58"/>
      <c r="F154" s="58"/>
      <c r="G154" s="58"/>
      <c r="H154" s="58"/>
      <c r="I154" s="58"/>
      <c r="J154" s="58"/>
    </row>
    <row r="155" spans="1:10" ht="16.5" customHeight="1">
      <c r="A155" s="58"/>
      <c r="B155" s="58"/>
      <c r="C155" s="58"/>
      <c r="D155" s="58"/>
      <c r="E155" s="58"/>
      <c r="F155" s="58"/>
      <c r="G155" s="58"/>
      <c r="H155" s="58"/>
      <c r="I155" s="58"/>
      <c r="J155" s="58"/>
    </row>
    <row r="156" spans="1:10" ht="16.5" customHeight="1">
      <c r="A156" s="58"/>
      <c r="B156" s="58"/>
      <c r="C156" s="58"/>
      <c r="D156" s="58"/>
      <c r="E156" s="58"/>
      <c r="F156" s="58"/>
      <c r="G156" s="58"/>
      <c r="H156" s="58"/>
      <c r="I156" s="58"/>
      <c r="J156" s="58"/>
    </row>
    <row r="157" spans="1:10" ht="16.5" customHeight="1">
      <c r="A157" s="58"/>
      <c r="B157" s="58"/>
      <c r="C157" s="58"/>
      <c r="D157" s="58"/>
      <c r="E157" s="58"/>
      <c r="F157" s="58"/>
      <c r="G157" s="58"/>
      <c r="H157" s="58"/>
      <c r="I157" s="58"/>
      <c r="J157" s="58"/>
    </row>
    <row r="158" spans="1:10" ht="16.5" customHeight="1">
      <c r="A158" s="58"/>
      <c r="B158" s="58"/>
      <c r="C158" s="58"/>
      <c r="D158" s="58"/>
      <c r="E158" s="58"/>
      <c r="F158" s="58"/>
      <c r="G158" s="58"/>
      <c r="H158" s="58"/>
      <c r="I158" s="58"/>
      <c r="J158" s="58"/>
    </row>
    <row r="159" spans="1:10" ht="16.5" customHeight="1">
      <c r="A159" s="58"/>
      <c r="B159" s="58"/>
      <c r="C159" s="58"/>
      <c r="D159" s="58"/>
      <c r="E159" s="58"/>
      <c r="F159" s="58"/>
      <c r="G159" s="58"/>
      <c r="H159" s="58"/>
      <c r="I159" s="58"/>
      <c r="J159" s="58"/>
    </row>
    <row r="160" spans="1:10" ht="16.5" customHeight="1">
      <c r="A160" s="58"/>
      <c r="B160" s="58"/>
      <c r="C160" s="58"/>
      <c r="D160" s="58"/>
      <c r="E160" s="58"/>
      <c r="F160" s="58"/>
      <c r="G160" s="58"/>
      <c r="H160" s="58"/>
      <c r="I160" s="58"/>
      <c r="J160" s="58"/>
    </row>
    <row r="161" spans="1:10" ht="16.5" customHeight="1">
      <c r="A161" s="58"/>
      <c r="B161" s="58"/>
      <c r="C161" s="58"/>
      <c r="D161" s="58"/>
      <c r="E161" s="58"/>
      <c r="F161" s="58"/>
      <c r="G161" s="58"/>
      <c r="H161" s="58"/>
      <c r="I161" s="58"/>
      <c r="J161" s="58"/>
    </row>
    <row r="162" spans="1:10" ht="16.5" customHeight="1">
      <c r="A162" s="58"/>
      <c r="B162" s="58"/>
      <c r="C162" s="58"/>
      <c r="D162" s="58"/>
      <c r="E162" s="58"/>
      <c r="F162" s="58"/>
      <c r="G162" s="58"/>
      <c r="H162" s="58"/>
      <c r="I162" s="58"/>
      <c r="J162" s="58"/>
    </row>
    <row r="163" spans="1:10" ht="16.5" customHeight="1">
      <c r="A163" s="58"/>
      <c r="B163" s="58"/>
      <c r="C163" s="58"/>
      <c r="D163" s="58"/>
      <c r="E163" s="58"/>
      <c r="F163" s="58"/>
      <c r="G163" s="58"/>
      <c r="H163" s="58"/>
      <c r="I163" s="58"/>
      <c r="J163" s="58"/>
    </row>
    <row r="164" spans="1:10" ht="16.5" customHeight="1">
      <c r="A164" s="58"/>
      <c r="B164" s="58"/>
      <c r="C164" s="58"/>
      <c r="D164" s="58"/>
      <c r="E164" s="58"/>
      <c r="F164" s="58"/>
      <c r="G164" s="58"/>
      <c r="H164" s="58"/>
      <c r="I164" s="58"/>
      <c r="J164" s="58"/>
    </row>
    <row r="165" spans="1:10" ht="16.5" customHeight="1">
      <c r="A165" s="58"/>
      <c r="B165" s="58"/>
      <c r="C165" s="58"/>
      <c r="D165" s="58"/>
      <c r="E165" s="58"/>
      <c r="F165" s="58"/>
      <c r="G165" s="58"/>
      <c r="H165" s="58"/>
      <c r="I165" s="58"/>
      <c r="J165" s="58"/>
    </row>
    <row r="166" spans="1:10" ht="16.5" customHeight="1">
      <c r="A166" s="58"/>
      <c r="B166" s="58"/>
      <c r="C166" s="58"/>
      <c r="D166" s="58"/>
      <c r="E166" s="58"/>
      <c r="F166" s="58"/>
      <c r="G166" s="58"/>
      <c r="H166" s="58"/>
      <c r="I166" s="58"/>
      <c r="J166" s="58"/>
    </row>
    <row r="167" spans="1:10" ht="16.5" customHeight="1">
      <c r="A167" s="58"/>
      <c r="B167" s="58"/>
      <c r="C167" s="58"/>
      <c r="D167" s="58"/>
      <c r="E167" s="58"/>
      <c r="F167" s="58"/>
      <c r="G167" s="58"/>
      <c r="H167" s="58"/>
      <c r="I167" s="58"/>
      <c r="J167" s="58"/>
    </row>
    <row r="168" spans="1:10" ht="16.5" customHeight="1">
      <c r="A168" s="58"/>
      <c r="B168" s="58"/>
      <c r="C168" s="58"/>
      <c r="D168" s="58"/>
      <c r="E168" s="58"/>
      <c r="F168" s="58"/>
      <c r="G168" s="58"/>
      <c r="H168" s="58"/>
      <c r="I168" s="58"/>
      <c r="J168" s="58"/>
    </row>
    <row r="169" spans="1:10" ht="16.5" customHeight="1">
      <c r="A169" s="58"/>
      <c r="B169" s="58"/>
      <c r="C169" s="58"/>
      <c r="D169" s="58"/>
      <c r="E169" s="58"/>
      <c r="F169" s="58"/>
      <c r="G169" s="58"/>
      <c r="H169" s="58"/>
      <c r="I169" s="58"/>
      <c r="J169" s="58"/>
    </row>
    <row r="170" spans="1:10" ht="16.5" customHeight="1">
      <c r="A170" s="58"/>
      <c r="B170" s="58"/>
      <c r="C170" s="58"/>
      <c r="D170" s="58"/>
      <c r="E170" s="58"/>
      <c r="F170" s="58"/>
      <c r="G170" s="58"/>
      <c r="H170" s="58"/>
      <c r="I170" s="58"/>
      <c r="J170" s="58"/>
    </row>
    <row r="171" spans="1:10" ht="16.5" customHeight="1">
      <c r="A171" s="58"/>
      <c r="B171" s="58"/>
      <c r="C171" s="58"/>
      <c r="D171" s="58"/>
      <c r="E171" s="58"/>
      <c r="F171" s="58"/>
      <c r="G171" s="58"/>
      <c r="H171" s="58"/>
      <c r="I171" s="58"/>
      <c r="J171" s="58"/>
    </row>
    <row r="172" spans="1:10" ht="16.5" customHeight="1">
      <c r="A172" s="58"/>
      <c r="B172" s="58"/>
      <c r="C172" s="58"/>
      <c r="D172" s="58"/>
      <c r="E172" s="58"/>
      <c r="F172" s="58"/>
      <c r="G172" s="58"/>
      <c r="H172" s="58"/>
      <c r="I172" s="58"/>
      <c r="J172" s="58"/>
    </row>
    <row r="173" spans="1:10" ht="16.5" customHeight="1">
      <c r="A173" s="58"/>
      <c r="B173" s="58"/>
      <c r="C173" s="58"/>
      <c r="D173" s="58"/>
      <c r="E173" s="58"/>
      <c r="F173" s="58"/>
      <c r="G173" s="58"/>
      <c r="H173" s="58"/>
      <c r="I173" s="58"/>
      <c r="J173" s="58"/>
    </row>
    <row r="174" spans="1:10" ht="16.5" customHeight="1">
      <c r="A174" s="58"/>
      <c r="B174" s="58"/>
      <c r="C174" s="58"/>
      <c r="D174" s="58"/>
      <c r="E174" s="58"/>
      <c r="F174" s="58"/>
      <c r="G174" s="58"/>
      <c r="H174" s="58"/>
      <c r="I174" s="58"/>
      <c r="J174" s="58"/>
    </row>
    <row r="175" spans="1:10" ht="16.5" customHeight="1">
      <c r="A175" s="58"/>
      <c r="B175" s="58"/>
      <c r="C175" s="58"/>
      <c r="D175" s="58"/>
      <c r="E175" s="58"/>
      <c r="F175" s="58"/>
      <c r="G175" s="58"/>
      <c r="H175" s="58"/>
      <c r="I175" s="58"/>
      <c r="J175" s="58"/>
    </row>
    <row r="176" spans="1:10" ht="16.5" customHeight="1">
      <c r="A176" s="58"/>
      <c r="B176" s="58"/>
      <c r="C176" s="58"/>
      <c r="D176" s="58"/>
      <c r="E176" s="58"/>
      <c r="F176" s="58"/>
      <c r="G176" s="58"/>
      <c r="H176" s="58"/>
      <c r="I176" s="58"/>
      <c r="J176" s="58"/>
    </row>
    <row r="177" spans="1:10" ht="16.5" customHeight="1">
      <c r="A177" s="58"/>
      <c r="B177" s="58"/>
      <c r="C177" s="58"/>
      <c r="D177" s="58"/>
      <c r="E177" s="58"/>
      <c r="F177" s="58"/>
      <c r="G177" s="58"/>
      <c r="H177" s="58"/>
      <c r="I177" s="58"/>
      <c r="J177" s="58"/>
    </row>
    <row r="178" spans="1:10" ht="16.5" customHeight="1">
      <c r="A178" s="58"/>
      <c r="B178" s="58"/>
      <c r="C178" s="58"/>
      <c r="D178" s="58"/>
      <c r="E178" s="58"/>
      <c r="F178" s="58"/>
      <c r="G178" s="58"/>
      <c r="H178" s="58"/>
      <c r="I178" s="58"/>
      <c r="J178" s="58"/>
    </row>
    <row r="179" spans="1:10" ht="16.5" customHeight="1">
      <c r="A179" s="58"/>
      <c r="B179" s="58"/>
      <c r="C179" s="58"/>
      <c r="D179" s="58"/>
      <c r="E179" s="58"/>
      <c r="F179" s="58"/>
      <c r="G179" s="58"/>
      <c r="H179" s="58"/>
      <c r="I179" s="58"/>
      <c r="J179" s="58"/>
    </row>
    <row r="180" spans="1:10" ht="16.5" customHeight="1">
      <c r="A180" s="58"/>
      <c r="B180" s="58"/>
      <c r="C180" s="58"/>
      <c r="D180" s="58"/>
      <c r="E180" s="58"/>
      <c r="F180" s="58"/>
      <c r="G180" s="58"/>
      <c r="H180" s="58"/>
      <c r="I180" s="58"/>
      <c r="J180" s="58"/>
    </row>
    <row r="181" spans="1:10" ht="16.5" customHeight="1">
      <c r="A181" s="58"/>
      <c r="B181" s="58"/>
      <c r="C181" s="58"/>
      <c r="D181" s="58"/>
      <c r="E181" s="58"/>
      <c r="F181" s="58"/>
      <c r="G181" s="58"/>
      <c r="H181" s="58"/>
      <c r="I181" s="58"/>
      <c r="J181" s="58"/>
    </row>
    <row r="182" spans="1:10" ht="16.5" customHeight="1">
      <c r="A182" s="58"/>
      <c r="B182" s="58"/>
      <c r="C182" s="58"/>
      <c r="D182" s="58"/>
      <c r="E182" s="58"/>
      <c r="F182" s="58"/>
      <c r="G182" s="58"/>
      <c r="H182" s="58"/>
      <c r="I182" s="58"/>
      <c r="J182" s="58"/>
    </row>
    <row r="183" spans="1:10" ht="16.5" customHeight="1">
      <c r="A183" s="58"/>
      <c r="B183" s="58"/>
      <c r="C183" s="58"/>
      <c r="D183" s="58"/>
      <c r="E183" s="58"/>
      <c r="F183" s="58"/>
      <c r="G183" s="58"/>
      <c r="H183" s="58"/>
      <c r="I183" s="58"/>
      <c r="J183" s="58"/>
    </row>
    <row r="184" spans="1:10" ht="16.5" customHeight="1">
      <c r="A184" s="58"/>
      <c r="B184" s="58"/>
      <c r="C184" s="58"/>
      <c r="D184" s="58"/>
      <c r="E184" s="58"/>
      <c r="F184" s="58"/>
      <c r="G184" s="58"/>
      <c r="H184" s="58"/>
      <c r="I184" s="58"/>
      <c r="J184" s="58"/>
    </row>
    <row r="185" spans="1:10" ht="16.5" customHeight="1">
      <c r="A185" s="58"/>
      <c r="B185" s="58"/>
      <c r="C185" s="58"/>
      <c r="D185" s="58"/>
      <c r="E185" s="58"/>
      <c r="F185" s="58"/>
      <c r="G185" s="58"/>
      <c r="H185" s="58"/>
      <c r="I185" s="58"/>
      <c r="J185" s="58"/>
    </row>
    <row r="186" spans="1:10" ht="16.5" customHeight="1">
      <c r="A186" s="58"/>
      <c r="B186" s="58"/>
      <c r="C186" s="58"/>
      <c r="D186" s="58"/>
      <c r="E186" s="58"/>
      <c r="F186" s="58"/>
      <c r="G186" s="58"/>
      <c r="H186" s="58"/>
      <c r="I186" s="58"/>
      <c r="J186" s="58"/>
    </row>
    <row r="187" spans="1:10" ht="16.5" customHeight="1">
      <c r="A187" s="58"/>
      <c r="B187" s="58"/>
      <c r="C187" s="58"/>
      <c r="D187" s="58"/>
      <c r="E187" s="58"/>
      <c r="F187" s="58"/>
      <c r="G187" s="58"/>
      <c r="H187" s="58"/>
      <c r="I187" s="58"/>
      <c r="J187" s="58"/>
    </row>
    <row r="188" spans="1:10" ht="16.5" customHeight="1">
      <c r="A188" s="58"/>
      <c r="B188" s="58"/>
      <c r="C188" s="58"/>
      <c r="D188" s="58"/>
      <c r="E188" s="58"/>
      <c r="F188" s="58"/>
      <c r="G188" s="58"/>
      <c r="H188" s="58"/>
      <c r="I188" s="58"/>
      <c r="J188" s="58"/>
    </row>
    <row r="189" spans="1:10" ht="16.5" customHeight="1">
      <c r="A189" s="58"/>
      <c r="B189" s="58"/>
      <c r="C189" s="58"/>
      <c r="D189" s="58"/>
      <c r="E189" s="58"/>
      <c r="F189" s="58"/>
      <c r="G189" s="58"/>
      <c r="H189" s="58"/>
      <c r="I189" s="58"/>
      <c r="J189" s="58"/>
    </row>
    <row r="190" spans="1:10" ht="16.5" customHeight="1">
      <c r="A190" s="58"/>
      <c r="B190" s="58"/>
      <c r="C190" s="58"/>
      <c r="D190" s="58"/>
      <c r="E190" s="58"/>
      <c r="F190" s="58"/>
      <c r="G190" s="58"/>
      <c r="H190" s="58"/>
      <c r="I190" s="58"/>
      <c r="J190" s="58"/>
    </row>
    <row r="191" spans="1:10" ht="16.5" customHeight="1">
      <c r="A191" s="58"/>
      <c r="B191" s="58"/>
      <c r="C191" s="58"/>
      <c r="D191" s="58"/>
      <c r="E191" s="58"/>
      <c r="F191" s="58"/>
      <c r="G191" s="58"/>
      <c r="H191" s="58"/>
      <c r="I191" s="58"/>
      <c r="J191" s="58"/>
    </row>
    <row r="192" spans="1:10" ht="16.5" customHeight="1">
      <c r="A192" s="58"/>
      <c r="B192" s="58"/>
      <c r="C192" s="58"/>
      <c r="D192" s="58"/>
      <c r="E192" s="58"/>
      <c r="F192" s="58"/>
      <c r="G192" s="58"/>
      <c r="H192" s="58"/>
      <c r="I192" s="58"/>
      <c r="J192" s="58"/>
    </row>
    <row r="193" spans="1:10" ht="16.5" customHeight="1">
      <c r="A193" s="58"/>
      <c r="B193" s="58"/>
      <c r="C193" s="58"/>
      <c r="D193" s="58"/>
      <c r="E193" s="58"/>
      <c r="F193" s="58"/>
      <c r="G193" s="58"/>
      <c r="H193" s="58"/>
      <c r="I193" s="58"/>
      <c r="J193" s="58"/>
    </row>
    <row r="194" spans="1:10" ht="16.5" customHeight="1">
      <c r="A194" s="58"/>
      <c r="B194" s="58"/>
      <c r="C194" s="58"/>
      <c r="D194" s="58"/>
      <c r="E194" s="58"/>
      <c r="F194" s="58"/>
      <c r="G194" s="58"/>
      <c r="H194" s="58"/>
      <c r="I194" s="58"/>
      <c r="J194" s="58"/>
    </row>
    <row r="195" spans="1:10" ht="16.5" customHeight="1">
      <c r="A195" s="58"/>
      <c r="B195" s="58"/>
      <c r="C195" s="58"/>
      <c r="D195" s="58"/>
      <c r="E195" s="58"/>
      <c r="F195" s="58"/>
      <c r="G195" s="58"/>
      <c r="H195" s="58"/>
      <c r="I195" s="58"/>
      <c r="J195" s="58"/>
    </row>
    <row r="196" spans="1:10" ht="16.5" customHeight="1">
      <c r="A196" s="58"/>
      <c r="B196" s="58"/>
      <c r="C196" s="58"/>
      <c r="D196" s="58"/>
      <c r="E196" s="58"/>
      <c r="F196" s="58"/>
      <c r="G196" s="58"/>
      <c r="H196" s="58"/>
      <c r="I196" s="58"/>
      <c r="J196" s="58"/>
    </row>
    <row r="197" spans="1:10" ht="16.5" customHeight="1">
      <c r="A197" s="58"/>
      <c r="B197" s="58"/>
      <c r="C197" s="58"/>
      <c r="D197" s="58"/>
      <c r="E197" s="58"/>
      <c r="F197" s="58"/>
      <c r="G197" s="58"/>
      <c r="H197" s="58"/>
      <c r="I197" s="58"/>
      <c r="J197" s="58"/>
    </row>
    <row r="198" spans="1:10" ht="16.5" customHeight="1">
      <c r="A198" s="58"/>
      <c r="B198" s="58"/>
      <c r="C198" s="58"/>
      <c r="D198" s="58"/>
      <c r="E198" s="58"/>
      <c r="F198" s="58"/>
      <c r="G198" s="58"/>
      <c r="H198" s="58"/>
      <c r="I198" s="58"/>
      <c r="J198" s="58"/>
    </row>
    <row r="199" spans="1:10" ht="16.5" customHeight="1">
      <c r="A199" s="58"/>
      <c r="B199" s="58"/>
      <c r="C199" s="58"/>
      <c r="D199" s="58"/>
      <c r="E199" s="58"/>
      <c r="F199" s="58"/>
      <c r="G199" s="58"/>
      <c r="H199" s="58"/>
      <c r="I199" s="58"/>
      <c r="J199" s="58"/>
    </row>
    <row r="200" spans="1:10" ht="16.5" customHeight="1">
      <c r="A200" s="58"/>
      <c r="B200" s="58"/>
      <c r="C200" s="58"/>
      <c r="D200" s="58"/>
      <c r="E200" s="58"/>
      <c r="F200" s="58"/>
      <c r="G200" s="58"/>
      <c r="H200" s="58"/>
      <c r="I200" s="58"/>
      <c r="J200" s="58"/>
    </row>
    <row r="201" spans="1:10" ht="16.5" customHeight="1">
      <c r="A201" s="58"/>
      <c r="B201" s="58"/>
      <c r="C201" s="58"/>
      <c r="D201" s="58"/>
      <c r="E201" s="58"/>
      <c r="F201" s="58"/>
      <c r="G201" s="58"/>
      <c r="H201" s="58"/>
      <c r="I201" s="58"/>
      <c r="J201" s="58"/>
    </row>
    <row r="202" spans="1:10" ht="16.5" customHeight="1">
      <c r="A202" s="58"/>
      <c r="B202" s="58"/>
      <c r="C202" s="58"/>
      <c r="D202" s="58"/>
      <c r="E202" s="58"/>
      <c r="F202" s="58"/>
      <c r="G202" s="58"/>
      <c r="H202" s="58"/>
      <c r="I202" s="58"/>
      <c r="J202" s="58"/>
    </row>
    <row r="203" spans="1:10" ht="16.5" customHeight="1">
      <c r="A203" s="58"/>
      <c r="B203" s="58"/>
      <c r="C203" s="58"/>
      <c r="D203" s="58"/>
      <c r="E203" s="58"/>
      <c r="F203" s="58"/>
      <c r="G203" s="58"/>
      <c r="H203" s="58"/>
      <c r="I203" s="58"/>
      <c r="J203" s="58"/>
    </row>
    <row r="204" spans="1:10" ht="16.5" customHeight="1">
      <c r="A204" s="58"/>
      <c r="B204" s="58"/>
      <c r="C204" s="58"/>
      <c r="D204" s="58"/>
      <c r="E204" s="58"/>
      <c r="F204" s="58"/>
      <c r="G204" s="58"/>
      <c r="H204" s="58"/>
      <c r="I204" s="58"/>
      <c r="J204" s="58"/>
    </row>
    <row r="205" spans="1:10" ht="16.5" customHeight="1">
      <c r="A205" s="58"/>
      <c r="B205" s="58"/>
      <c r="C205" s="58"/>
      <c r="D205" s="58"/>
      <c r="E205" s="58"/>
      <c r="F205" s="58"/>
      <c r="G205" s="58"/>
      <c r="H205" s="58"/>
      <c r="I205" s="58"/>
      <c r="J205" s="58"/>
    </row>
    <row r="206" spans="1:10" ht="16.5" customHeight="1">
      <c r="A206" s="58"/>
      <c r="B206" s="58"/>
      <c r="C206" s="58"/>
      <c r="D206" s="58"/>
      <c r="E206" s="58"/>
      <c r="F206" s="58"/>
      <c r="G206" s="58"/>
      <c r="H206" s="58"/>
      <c r="I206" s="58"/>
      <c r="J206" s="58"/>
    </row>
    <row r="207" spans="1:10" ht="16.5" customHeight="1">
      <c r="A207" s="58"/>
      <c r="B207" s="58"/>
      <c r="C207" s="58"/>
      <c r="D207" s="58"/>
      <c r="E207" s="58"/>
      <c r="F207" s="58"/>
      <c r="G207" s="58"/>
      <c r="H207" s="58"/>
      <c r="I207" s="58"/>
      <c r="J207" s="58"/>
    </row>
    <row r="208" spans="1:10" ht="16.5" customHeight="1">
      <c r="A208" s="58"/>
      <c r="B208" s="58"/>
      <c r="C208" s="58"/>
      <c r="D208" s="58"/>
      <c r="E208" s="58"/>
      <c r="F208" s="58"/>
      <c r="G208" s="58"/>
      <c r="H208" s="58"/>
      <c r="I208" s="58"/>
      <c r="J208" s="58"/>
    </row>
    <row r="209" spans="1:10" ht="16.5" customHeight="1">
      <c r="A209" s="58"/>
      <c r="B209" s="58"/>
      <c r="C209" s="58"/>
      <c r="D209" s="58"/>
      <c r="E209" s="58"/>
      <c r="F209" s="58"/>
      <c r="G209" s="58"/>
      <c r="H209" s="58"/>
      <c r="I209" s="58"/>
      <c r="J209" s="58"/>
    </row>
    <row r="210" spans="1:10" ht="16.5" customHeight="1">
      <c r="A210" s="58"/>
      <c r="B210" s="58"/>
      <c r="C210" s="58"/>
      <c r="D210" s="58"/>
      <c r="E210" s="58"/>
      <c r="F210" s="58"/>
      <c r="G210" s="58"/>
      <c r="H210" s="58"/>
      <c r="I210" s="58"/>
      <c r="J210" s="58"/>
    </row>
    <row r="211" spans="1:10" ht="16.5" customHeight="1">
      <c r="A211" s="58"/>
      <c r="B211" s="58"/>
      <c r="C211" s="58"/>
      <c r="D211" s="58"/>
      <c r="E211" s="58"/>
      <c r="F211" s="58"/>
      <c r="G211" s="58"/>
      <c r="H211" s="58"/>
      <c r="I211" s="58"/>
      <c r="J211" s="58"/>
    </row>
    <row r="212" spans="1:10" ht="16.5" customHeight="1">
      <c r="A212" s="58"/>
      <c r="B212" s="58"/>
      <c r="C212" s="58"/>
      <c r="D212" s="58"/>
      <c r="E212" s="58"/>
      <c r="F212" s="58"/>
      <c r="G212" s="58"/>
      <c r="H212" s="58"/>
      <c r="I212" s="58"/>
      <c r="J212" s="58"/>
    </row>
    <row r="213" spans="1:10" ht="16.5" customHeight="1">
      <c r="A213" s="58"/>
      <c r="B213" s="58"/>
      <c r="C213" s="58"/>
      <c r="D213" s="58"/>
      <c r="E213" s="58"/>
      <c r="F213" s="58"/>
      <c r="G213" s="58"/>
      <c r="H213" s="58"/>
      <c r="I213" s="58"/>
      <c r="J213" s="58"/>
    </row>
    <row r="214" spans="1:10" ht="16.5" customHeight="1">
      <c r="A214" s="58"/>
      <c r="B214" s="58"/>
      <c r="C214" s="58"/>
      <c r="D214" s="58"/>
      <c r="E214" s="58"/>
      <c r="F214" s="58"/>
      <c r="G214" s="58"/>
      <c r="H214" s="58"/>
      <c r="I214" s="58"/>
      <c r="J214" s="58"/>
    </row>
    <row r="215" spans="1:10" ht="16.5" customHeight="1">
      <c r="A215" s="58"/>
      <c r="B215" s="58"/>
      <c r="C215" s="58"/>
      <c r="D215" s="58"/>
      <c r="E215" s="58"/>
      <c r="F215" s="58"/>
      <c r="G215" s="58"/>
      <c r="H215" s="58"/>
      <c r="I215" s="58"/>
      <c r="J215" s="58"/>
    </row>
    <row r="216" spans="1:10" ht="16.5" customHeight="1">
      <c r="A216" s="58"/>
      <c r="B216" s="58"/>
      <c r="C216" s="58"/>
      <c r="D216" s="58"/>
      <c r="E216" s="58"/>
      <c r="F216" s="58"/>
      <c r="G216" s="58"/>
      <c r="H216" s="58"/>
      <c r="I216" s="58"/>
      <c r="J216" s="58"/>
    </row>
    <row r="217" spans="1:10" ht="16.5" customHeight="1">
      <c r="A217" s="58"/>
      <c r="B217" s="58"/>
      <c r="C217" s="58"/>
      <c r="D217" s="58"/>
      <c r="E217" s="58"/>
      <c r="F217" s="58"/>
      <c r="G217" s="58"/>
      <c r="H217" s="58"/>
      <c r="I217" s="58"/>
      <c r="J217" s="58"/>
    </row>
    <row r="218" spans="1:10" ht="16.5" customHeight="1">
      <c r="A218" s="58"/>
      <c r="B218" s="58"/>
      <c r="C218" s="58"/>
      <c r="D218" s="58"/>
      <c r="E218" s="58"/>
      <c r="F218" s="58"/>
      <c r="G218" s="58"/>
      <c r="H218" s="58"/>
      <c r="I218" s="58"/>
      <c r="J218" s="58"/>
    </row>
    <row r="219" spans="1:10" ht="16.5" customHeight="1">
      <c r="A219" s="58"/>
      <c r="B219" s="58"/>
      <c r="C219" s="58"/>
      <c r="D219" s="58"/>
      <c r="E219" s="58"/>
      <c r="F219" s="58"/>
      <c r="G219" s="58"/>
      <c r="H219" s="58"/>
      <c r="I219" s="58"/>
      <c r="J219" s="58"/>
    </row>
    <row r="220" spans="1:10" ht="16.5" customHeight="1">
      <c r="A220" s="58"/>
      <c r="B220" s="58"/>
      <c r="C220" s="58"/>
      <c r="D220" s="58"/>
      <c r="E220" s="58"/>
      <c r="F220" s="58"/>
      <c r="G220" s="58"/>
      <c r="H220" s="58"/>
      <c r="I220" s="58"/>
      <c r="J220" s="58"/>
    </row>
    <row r="221" spans="1:10" ht="16.5" customHeight="1">
      <c r="A221" s="58"/>
      <c r="B221" s="58"/>
      <c r="C221" s="58"/>
      <c r="D221" s="58"/>
      <c r="E221" s="58"/>
      <c r="F221" s="58"/>
      <c r="G221" s="58"/>
      <c r="H221" s="58"/>
      <c r="I221" s="58"/>
      <c r="J221" s="58"/>
    </row>
    <row r="222" spans="1:10" ht="16.5" customHeight="1">
      <c r="A222" s="58"/>
      <c r="B222" s="58"/>
      <c r="C222" s="58"/>
      <c r="D222" s="58"/>
      <c r="E222" s="58"/>
      <c r="F222" s="58"/>
      <c r="G222" s="58"/>
      <c r="H222" s="58"/>
      <c r="I222" s="58"/>
      <c r="J222" s="58"/>
    </row>
    <row r="223" spans="1:10" ht="16.5" customHeight="1">
      <c r="A223" s="58"/>
      <c r="B223" s="58"/>
      <c r="C223" s="58"/>
      <c r="D223" s="58"/>
      <c r="E223" s="58"/>
      <c r="F223" s="58"/>
      <c r="G223" s="58"/>
      <c r="H223" s="58"/>
      <c r="I223" s="58"/>
      <c r="J223" s="58"/>
    </row>
    <row r="224" spans="1:10" ht="16.5" customHeight="1">
      <c r="A224" s="58"/>
      <c r="B224" s="58"/>
      <c r="C224" s="58"/>
      <c r="D224" s="58"/>
      <c r="E224" s="58"/>
      <c r="F224" s="58"/>
      <c r="G224" s="58"/>
      <c r="H224" s="58"/>
      <c r="I224" s="58"/>
      <c r="J224" s="58"/>
    </row>
    <row r="225" spans="1:10" ht="16.5" customHeight="1">
      <c r="A225" s="58"/>
      <c r="B225" s="58"/>
      <c r="C225" s="58"/>
      <c r="D225" s="58"/>
      <c r="E225" s="58"/>
      <c r="F225" s="58"/>
      <c r="G225" s="58"/>
      <c r="H225" s="58"/>
      <c r="I225" s="58"/>
      <c r="J225" s="58"/>
    </row>
    <row r="226" spans="1:10" ht="16.5" customHeight="1">
      <c r="A226" s="58"/>
      <c r="B226" s="58"/>
      <c r="C226" s="58"/>
      <c r="D226" s="58"/>
      <c r="E226" s="58"/>
      <c r="F226" s="58"/>
      <c r="G226" s="58"/>
      <c r="H226" s="58"/>
      <c r="I226" s="58"/>
      <c r="J226" s="58"/>
    </row>
    <row r="227" spans="1:10" ht="16.5" customHeight="1">
      <c r="A227" s="58"/>
      <c r="B227" s="58"/>
      <c r="C227" s="58"/>
      <c r="D227" s="58"/>
      <c r="E227" s="58"/>
      <c r="F227" s="58"/>
      <c r="G227" s="58"/>
      <c r="H227" s="58"/>
      <c r="I227" s="58"/>
      <c r="J227" s="58"/>
    </row>
    <row r="228" spans="1:10" ht="16.5" customHeight="1">
      <c r="A228" s="58"/>
      <c r="B228" s="58"/>
      <c r="C228" s="58"/>
      <c r="D228" s="58"/>
      <c r="E228" s="58"/>
      <c r="F228" s="58"/>
      <c r="G228" s="58"/>
      <c r="H228" s="58"/>
      <c r="I228" s="58"/>
      <c r="J228" s="58"/>
    </row>
    <row r="229" spans="1:10" ht="16.5" customHeight="1">
      <c r="A229" s="58"/>
      <c r="B229" s="58"/>
      <c r="C229" s="58"/>
      <c r="D229" s="58"/>
      <c r="E229" s="58"/>
      <c r="F229" s="58"/>
      <c r="G229" s="58"/>
      <c r="H229" s="58"/>
      <c r="I229" s="58"/>
      <c r="J229" s="58"/>
    </row>
    <row r="230" spans="1:10" ht="16.5" customHeight="1">
      <c r="A230" s="58"/>
      <c r="B230" s="58"/>
      <c r="C230" s="58"/>
      <c r="D230" s="58"/>
      <c r="E230" s="58"/>
      <c r="F230" s="58"/>
      <c r="G230" s="58"/>
      <c r="H230" s="58"/>
      <c r="I230" s="58"/>
      <c r="J230" s="58"/>
    </row>
    <row r="231" spans="1:10" ht="16.5" customHeight="1">
      <c r="A231" s="58"/>
      <c r="B231" s="58"/>
      <c r="C231" s="58"/>
      <c r="D231" s="58"/>
      <c r="E231" s="58"/>
      <c r="F231" s="58"/>
      <c r="G231" s="58"/>
      <c r="H231" s="58"/>
      <c r="I231" s="58"/>
      <c r="J231" s="58"/>
    </row>
    <row r="232" spans="1:10" ht="16.5" customHeight="1">
      <c r="A232" s="58"/>
      <c r="B232" s="58"/>
      <c r="C232" s="58"/>
      <c r="D232" s="58"/>
      <c r="E232" s="58"/>
      <c r="F232" s="58"/>
      <c r="G232" s="58"/>
      <c r="H232" s="58"/>
      <c r="I232" s="58"/>
      <c r="J232" s="58"/>
    </row>
  </sheetData>
  <sheetProtection sheet="1" objects="1" scenarios="1"/>
  <mergeCells count="2">
    <mergeCell ref="B4:C4"/>
    <mergeCell ref="D4:E4"/>
  </mergeCells>
  <conditionalFormatting sqref="M7:O66 R7:R66">
    <cfRule type="cellIs" priority="1" dxfId="8" operator="lessThan" stopIfTrue="1">
      <formula>0</formula>
    </cfRule>
  </conditionalFormatting>
  <dataValidations count="1">
    <dataValidation type="whole" allowBlank="1" showInputMessage="1" error="１～３　で入力してください" sqref="F7:F66">
      <formula1>1</formula1>
      <formula2>6</formula2>
    </dataValidation>
  </dataValidations>
  <printOptions horizontalCentered="1" verticalCentered="1"/>
  <pageMargins left="0.61" right="0.61" top="0.61" bottom="0.61" header="0.5118110236220472" footer="0.5118110236220472"/>
  <pageSetup horizontalDpi="600" verticalDpi="600" orientation="portrait" paperSize="9" r:id="rId2"/>
  <ignoredErrors>
    <ignoredError sqref="A3" unlockedFormula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>
    <tabColor indexed="52"/>
  </sheetPr>
  <dimension ref="A1:AH215"/>
  <sheetViews>
    <sheetView zoomScalePageLayoutView="0" workbookViewId="0" topLeftCell="A1">
      <selection activeCell="B7" sqref="B7"/>
    </sheetView>
  </sheetViews>
  <sheetFormatPr defaultColWidth="9.00390625" defaultRowHeight="16.5" customHeight="1"/>
  <cols>
    <col min="1" max="1" width="5.00390625" style="55" customWidth="1"/>
    <col min="2" max="5" width="9.75390625" style="55" customWidth="1"/>
    <col min="6" max="6" width="6.00390625" style="55" customWidth="1"/>
    <col min="7" max="7" width="14.875" style="55" customWidth="1"/>
    <col min="8" max="8" width="8.75390625" style="55" customWidth="1"/>
    <col min="9" max="10" width="9.00390625" style="55" customWidth="1"/>
    <col min="11" max="12" width="3.00390625" style="57" customWidth="1"/>
    <col min="13" max="13" width="4.00390625" style="57" bestFit="1" customWidth="1"/>
    <col min="14" max="14" width="3.50390625" style="57" bestFit="1" customWidth="1"/>
    <col min="15" max="15" width="16.125" style="57" bestFit="1" customWidth="1"/>
    <col min="16" max="16" width="17.50390625" style="57" customWidth="1"/>
    <col min="17" max="17" width="7.50390625" style="57" customWidth="1"/>
    <col min="18" max="18" width="7.50390625" style="58" customWidth="1"/>
    <col min="19" max="27" width="3.125" style="58" customWidth="1"/>
    <col min="28" max="34" width="9.00390625" style="58" customWidth="1"/>
    <col min="35" max="16384" width="9.00390625" style="55" customWidth="1"/>
  </cols>
  <sheetData>
    <row r="1" spans="1:19" ht="17.25" customHeight="1">
      <c r="A1" s="53" t="s">
        <v>25</v>
      </c>
      <c r="B1" s="54"/>
      <c r="C1" s="54"/>
      <c r="D1" s="54"/>
      <c r="E1" s="54"/>
      <c r="F1" s="54"/>
      <c r="G1" s="54"/>
      <c r="H1" s="54"/>
      <c r="I1" s="54"/>
      <c r="J1" s="58"/>
      <c r="K1" s="56"/>
      <c r="S1" s="58" t="str">
        <f>IF(SUM(S7:AA66)&gt;0,"Err",WIDECHAR(COUNT(M7:M66))&amp;"人")</f>
        <v>０人</v>
      </c>
    </row>
    <row r="2" spans="2:10" ht="17.25" customHeight="1" thickBot="1">
      <c r="B2" s="55" t="s">
        <v>304</v>
      </c>
      <c r="J2" s="58"/>
    </row>
    <row r="3" spans="1:10" ht="17.25" customHeight="1" thickBot="1">
      <c r="A3" s="49" t="str">
        <f>Ｔｏｐ!E11&amp;"シングルス"</f>
        <v>シングルス</v>
      </c>
      <c r="B3" s="1"/>
      <c r="C3" s="1"/>
      <c r="D3" s="1"/>
      <c r="E3" s="1"/>
      <c r="F3" s="1"/>
      <c r="G3" s="1"/>
      <c r="H3" s="1"/>
      <c r="I3" s="59"/>
      <c r="J3" s="58"/>
    </row>
    <row r="4" spans="1:10" ht="17.25" customHeight="1">
      <c r="A4" s="60" t="s">
        <v>0</v>
      </c>
      <c r="B4" s="119" t="s">
        <v>1</v>
      </c>
      <c r="C4" s="120"/>
      <c r="D4" s="119" t="s">
        <v>20</v>
      </c>
      <c r="E4" s="120"/>
      <c r="F4" s="3" t="s">
        <v>2</v>
      </c>
      <c r="G4" s="3" t="s">
        <v>3</v>
      </c>
      <c r="H4" s="3" t="s">
        <v>24</v>
      </c>
      <c r="I4" s="61" t="s">
        <v>4</v>
      </c>
      <c r="J4" s="58"/>
    </row>
    <row r="5" spans="1:10" ht="17.25" customHeight="1">
      <c r="A5" s="62" t="s">
        <v>7</v>
      </c>
      <c r="B5" s="63" t="s">
        <v>9</v>
      </c>
      <c r="C5" s="64" t="s">
        <v>10</v>
      </c>
      <c r="D5" s="63" t="s">
        <v>9</v>
      </c>
      <c r="E5" s="64" t="s">
        <v>10</v>
      </c>
      <c r="F5" s="2"/>
      <c r="G5" s="65" t="s">
        <v>18</v>
      </c>
      <c r="H5" s="2"/>
      <c r="I5" s="66"/>
      <c r="J5" s="58"/>
    </row>
    <row r="6" spans="1:10" ht="17.25" customHeight="1">
      <c r="A6" s="62" t="s">
        <v>5</v>
      </c>
      <c r="B6" s="67" t="s">
        <v>11</v>
      </c>
      <c r="C6" s="68" t="s">
        <v>12</v>
      </c>
      <c r="D6" s="67" t="s">
        <v>21</v>
      </c>
      <c r="E6" s="68" t="s">
        <v>22</v>
      </c>
      <c r="F6" s="2">
        <v>2</v>
      </c>
      <c r="G6" s="69" t="s">
        <v>6</v>
      </c>
      <c r="H6" s="2"/>
      <c r="I6" s="66"/>
      <c r="J6" s="58"/>
    </row>
    <row r="7" spans="1:34" ht="17.25" customHeight="1">
      <c r="A7" s="77">
        <v>1</v>
      </c>
      <c r="B7" s="35"/>
      <c r="C7" s="37"/>
      <c r="D7" s="35"/>
      <c r="E7" s="37"/>
      <c r="F7" s="5"/>
      <c r="G7" s="6"/>
      <c r="H7" s="45"/>
      <c r="I7" s="7"/>
      <c r="J7" s="58"/>
      <c r="K7" s="71"/>
      <c r="L7" s="71"/>
      <c r="M7" s="71">
        <f>IF(AB7="","",IF(LEN(AB7)+LEN(AC7)&gt;6,0,6-LEN(AB7)-LEN(AC7)))</f>
      </c>
      <c r="N7" s="71">
        <f>IF(AB7="","",VLOOKUP(AF7,'基本データ'!$A$106:$B$112,2))</f>
      </c>
      <c r="O7" s="71">
        <f>IF(AB7="","",AB7&amp;REPT("　",M7)&amp;AC7&amp;N7)</f>
      </c>
      <c r="P7" s="71" t="str">
        <f>WIDECHAR(TRIM(AD7))&amp;"　"&amp;WIDECHAR(TRIM(AE7))</f>
        <v>　</v>
      </c>
      <c r="Q7" s="71">
        <f>IF(AB7="","",IF(AG7="",NA(),AG7))</f>
      </c>
      <c r="R7" s="72">
        <f>IF(AH7=0,"",AH7)</f>
      </c>
      <c r="S7" s="73">
        <f aca="true" t="shared" si="0" ref="S7:S38">IF(ISERROR(K7),1,"")</f>
      </c>
      <c r="T7" s="73">
        <f aca="true" t="shared" si="1" ref="T7:AA22">IF(ISERROR(L7),1,"")</f>
      </c>
      <c r="U7" s="73">
        <f t="shared" si="1"/>
      </c>
      <c r="V7" s="73">
        <f t="shared" si="1"/>
      </c>
      <c r="W7" s="73">
        <f t="shared" si="1"/>
      </c>
      <c r="X7" s="73">
        <f t="shared" si="1"/>
      </c>
      <c r="Y7" s="73">
        <f t="shared" si="1"/>
      </c>
      <c r="Z7" s="73">
        <f t="shared" si="1"/>
      </c>
      <c r="AA7" s="73">
        <f t="shared" si="1"/>
      </c>
      <c r="AB7" s="93">
        <f>TRIM(INDEX($A:$I,ROW(),COLUMN()-26))</f>
      </c>
      <c r="AC7" s="93">
        <f aca="true" t="shared" si="2" ref="AC7:AG22">TRIM(INDEX($A:$I,ROW(),COLUMN()-26))</f>
      </c>
      <c r="AD7" s="93">
        <f t="shared" si="2"/>
      </c>
      <c r="AE7" s="93">
        <f t="shared" si="2"/>
      </c>
      <c r="AF7" s="93">
        <f>INDEX($A:$I,ROW(),COLUMN()-26)</f>
        <v>0</v>
      </c>
      <c r="AG7" s="93">
        <f t="shared" si="2"/>
      </c>
      <c r="AH7" s="93">
        <f>INDEX($A:$I,ROW(),COLUMN()-26)</f>
        <v>0</v>
      </c>
    </row>
    <row r="8" spans="1:34" ht="17.25" customHeight="1">
      <c r="A8" s="77">
        <v>2</v>
      </c>
      <c r="B8" s="35"/>
      <c r="C8" s="37"/>
      <c r="D8" s="35"/>
      <c r="E8" s="37"/>
      <c r="F8" s="5"/>
      <c r="G8" s="6"/>
      <c r="H8" s="45"/>
      <c r="I8" s="7"/>
      <c r="J8" s="58"/>
      <c r="K8" s="71"/>
      <c r="L8" s="71"/>
      <c r="M8" s="71">
        <f aca="true" t="shared" si="3" ref="M8:M66">IF(AB8="","",IF(LEN(AB8)+LEN(AC8)&gt;6,0,6-LEN(AB8)-LEN(AC8)))</f>
      </c>
      <c r="N8" s="71">
        <f>IF(AB8="","",VLOOKUP(AF8,'基本データ'!$A$106:$B$112,2))</f>
      </c>
      <c r="O8" s="71">
        <f aca="true" t="shared" si="4" ref="O8:O66">IF(AB8="","",AB8&amp;REPT("　",M8)&amp;AC8&amp;N8)</f>
      </c>
      <c r="P8" s="71" t="str">
        <f aca="true" t="shared" si="5" ref="P8:P66">WIDECHAR(TRIM(AD8))&amp;"　"&amp;WIDECHAR(TRIM(AE8))</f>
        <v>　</v>
      </c>
      <c r="Q8" s="71">
        <f aca="true" t="shared" si="6" ref="Q8:Q66">IF(AB8="","",IF(AG8="",NA(),AG8))</f>
      </c>
      <c r="R8" s="72">
        <f aca="true" t="shared" si="7" ref="R8:R66">IF(AH8=0,"",AH8)</f>
      </c>
      <c r="S8" s="73">
        <f t="shared" si="0"/>
      </c>
      <c r="T8" s="73">
        <f t="shared" si="1"/>
      </c>
      <c r="U8" s="73">
        <f t="shared" si="1"/>
      </c>
      <c r="V8" s="73">
        <f t="shared" si="1"/>
      </c>
      <c r="W8" s="73">
        <f t="shared" si="1"/>
      </c>
      <c r="X8" s="73">
        <f t="shared" si="1"/>
      </c>
      <c r="Y8" s="73">
        <f t="shared" si="1"/>
      </c>
      <c r="Z8" s="73">
        <f t="shared" si="1"/>
      </c>
      <c r="AA8" s="73">
        <f t="shared" si="1"/>
      </c>
      <c r="AB8" s="93">
        <f aca="true" t="shared" si="8" ref="AB8:AG39">TRIM(INDEX($A:$I,ROW(),COLUMN()-26))</f>
      </c>
      <c r="AC8" s="93">
        <f t="shared" si="2"/>
      </c>
      <c r="AD8" s="93">
        <f t="shared" si="2"/>
      </c>
      <c r="AE8" s="93">
        <f t="shared" si="2"/>
      </c>
      <c r="AF8" s="93">
        <f aca="true" t="shared" si="9" ref="AF8:AF66">INDEX($A:$I,ROW(),COLUMN()-26)</f>
        <v>0</v>
      </c>
      <c r="AG8" s="93">
        <f t="shared" si="2"/>
      </c>
      <c r="AH8" s="93">
        <f aca="true" t="shared" si="10" ref="AH8:AH66">INDEX($A:$I,ROW(),COLUMN()-26)</f>
        <v>0</v>
      </c>
    </row>
    <row r="9" spans="1:34" ht="17.25" customHeight="1">
      <c r="A9" s="77">
        <v>3</v>
      </c>
      <c r="B9" s="35"/>
      <c r="C9" s="37"/>
      <c r="D9" s="35"/>
      <c r="E9" s="37"/>
      <c r="F9" s="5"/>
      <c r="G9" s="6"/>
      <c r="H9" s="45"/>
      <c r="I9" s="7"/>
      <c r="J9" s="58"/>
      <c r="K9" s="71"/>
      <c r="L9" s="71"/>
      <c r="M9" s="71">
        <f t="shared" si="3"/>
      </c>
      <c r="N9" s="71">
        <f>IF(AB9="","",VLOOKUP(AF9,'基本データ'!$A$106:$B$112,2))</f>
      </c>
      <c r="O9" s="71">
        <f t="shared" si="4"/>
      </c>
      <c r="P9" s="71" t="str">
        <f t="shared" si="5"/>
        <v>　</v>
      </c>
      <c r="Q9" s="71">
        <f t="shared" si="6"/>
      </c>
      <c r="R9" s="72">
        <f t="shared" si="7"/>
      </c>
      <c r="S9" s="73">
        <f t="shared" si="0"/>
      </c>
      <c r="T9" s="73">
        <f t="shared" si="1"/>
      </c>
      <c r="U9" s="73">
        <f t="shared" si="1"/>
      </c>
      <c r="V9" s="73">
        <f t="shared" si="1"/>
      </c>
      <c r="W9" s="73">
        <f t="shared" si="1"/>
      </c>
      <c r="X9" s="73">
        <f t="shared" si="1"/>
      </c>
      <c r="Y9" s="73">
        <f t="shared" si="1"/>
      </c>
      <c r="Z9" s="73">
        <f t="shared" si="1"/>
      </c>
      <c r="AA9" s="73">
        <f t="shared" si="1"/>
      </c>
      <c r="AB9" s="93">
        <f t="shared" si="8"/>
      </c>
      <c r="AC9" s="93">
        <f t="shared" si="2"/>
      </c>
      <c r="AD9" s="93">
        <f t="shared" si="2"/>
      </c>
      <c r="AE9" s="93">
        <f t="shared" si="2"/>
      </c>
      <c r="AF9" s="93">
        <f t="shared" si="9"/>
        <v>0</v>
      </c>
      <c r="AG9" s="93">
        <f t="shared" si="2"/>
      </c>
      <c r="AH9" s="93">
        <f t="shared" si="10"/>
        <v>0</v>
      </c>
    </row>
    <row r="10" spans="1:34" ht="17.25" customHeight="1">
      <c r="A10" s="77">
        <v>4</v>
      </c>
      <c r="B10" s="35"/>
      <c r="C10" s="37"/>
      <c r="D10" s="35"/>
      <c r="E10" s="37"/>
      <c r="F10" s="5"/>
      <c r="G10" s="6"/>
      <c r="H10" s="45"/>
      <c r="I10" s="7"/>
      <c r="J10" s="58"/>
      <c r="K10" s="71"/>
      <c r="L10" s="71"/>
      <c r="M10" s="71">
        <f t="shared" si="3"/>
      </c>
      <c r="N10" s="71">
        <f>IF(AB10="","",VLOOKUP(AF10,'基本データ'!$A$106:$B$112,2))</f>
      </c>
      <c r="O10" s="71">
        <f t="shared" si="4"/>
      </c>
      <c r="P10" s="71" t="str">
        <f t="shared" si="5"/>
        <v>　</v>
      </c>
      <c r="Q10" s="71">
        <f t="shared" si="6"/>
      </c>
      <c r="R10" s="72">
        <f t="shared" si="7"/>
      </c>
      <c r="S10" s="73">
        <f t="shared" si="0"/>
      </c>
      <c r="T10" s="73">
        <f t="shared" si="1"/>
      </c>
      <c r="U10" s="73">
        <f t="shared" si="1"/>
      </c>
      <c r="V10" s="73">
        <f t="shared" si="1"/>
      </c>
      <c r="W10" s="73">
        <f t="shared" si="1"/>
      </c>
      <c r="X10" s="73">
        <f t="shared" si="1"/>
      </c>
      <c r="Y10" s="73">
        <f t="shared" si="1"/>
      </c>
      <c r="Z10" s="73">
        <f t="shared" si="1"/>
      </c>
      <c r="AA10" s="73">
        <f t="shared" si="1"/>
      </c>
      <c r="AB10" s="93">
        <f t="shared" si="8"/>
      </c>
      <c r="AC10" s="93">
        <f t="shared" si="2"/>
      </c>
      <c r="AD10" s="93">
        <f t="shared" si="2"/>
      </c>
      <c r="AE10" s="93">
        <f t="shared" si="2"/>
      </c>
      <c r="AF10" s="93">
        <f t="shared" si="9"/>
        <v>0</v>
      </c>
      <c r="AG10" s="93">
        <f t="shared" si="2"/>
      </c>
      <c r="AH10" s="93">
        <f t="shared" si="10"/>
        <v>0</v>
      </c>
    </row>
    <row r="11" spans="1:34" ht="17.25" customHeight="1">
      <c r="A11" s="77">
        <v>5</v>
      </c>
      <c r="B11" s="35"/>
      <c r="C11" s="37"/>
      <c r="D11" s="35"/>
      <c r="E11" s="37"/>
      <c r="F11" s="5"/>
      <c r="G11" s="6"/>
      <c r="H11" s="45"/>
      <c r="I11" s="7"/>
      <c r="J11" s="58"/>
      <c r="K11" s="71"/>
      <c r="L11" s="71"/>
      <c r="M11" s="71">
        <f t="shared" si="3"/>
      </c>
      <c r="N11" s="71">
        <f>IF(AB11="","",VLOOKUP(AF11,'基本データ'!$A$106:$B$112,2))</f>
      </c>
      <c r="O11" s="71">
        <f t="shared" si="4"/>
      </c>
      <c r="P11" s="71" t="str">
        <f t="shared" si="5"/>
        <v>　</v>
      </c>
      <c r="Q11" s="71">
        <f t="shared" si="6"/>
      </c>
      <c r="R11" s="72">
        <f t="shared" si="7"/>
      </c>
      <c r="S11" s="73">
        <f t="shared" si="0"/>
      </c>
      <c r="T11" s="73">
        <f t="shared" si="1"/>
      </c>
      <c r="U11" s="73">
        <f t="shared" si="1"/>
      </c>
      <c r="V11" s="73">
        <f t="shared" si="1"/>
      </c>
      <c r="W11" s="73">
        <f t="shared" si="1"/>
      </c>
      <c r="X11" s="73">
        <f t="shared" si="1"/>
      </c>
      <c r="Y11" s="73">
        <f t="shared" si="1"/>
      </c>
      <c r="Z11" s="73">
        <f t="shared" si="1"/>
      </c>
      <c r="AA11" s="73">
        <f t="shared" si="1"/>
      </c>
      <c r="AB11" s="93">
        <f t="shared" si="8"/>
      </c>
      <c r="AC11" s="93">
        <f t="shared" si="2"/>
      </c>
      <c r="AD11" s="93">
        <f t="shared" si="2"/>
      </c>
      <c r="AE11" s="93">
        <f t="shared" si="2"/>
      </c>
      <c r="AF11" s="93">
        <f t="shared" si="9"/>
        <v>0</v>
      </c>
      <c r="AG11" s="93">
        <f t="shared" si="2"/>
      </c>
      <c r="AH11" s="93">
        <f t="shared" si="10"/>
        <v>0</v>
      </c>
    </row>
    <row r="12" spans="1:34" ht="17.25" customHeight="1">
      <c r="A12" s="77">
        <v>6</v>
      </c>
      <c r="B12" s="35"/>
      <c r="C12" s="37"/>
      <c r="D12" s="35"/>
      <c r="E12" s="37"/>
      <c r="F12" s="5"/>
      <c r="G12" s="6"/>
      <c r="H12" s="45"/>
      <c r="I12" s="7"/>
      <c r="J12" s="58"/>
      <c r="K12" s="71"/>
      <c r="L12" s="71"/>
      <c r="M12" s="71">
        <f t="shared" si="3"/>
      </c>
      <c r="N12" s="71">
        <f>IF(AB12="","",VLOOKUP(AF12,'基本データ'!$A$106:$B$112,2))</f>
      </c>
      <c r="O12" s="71">
        <f t="shared" si="4"/>
      </c>
      <c r="P12" s="71" t="str">
        <f t="shared" si="5"/>
        <v>　</v>
      </c>
      <c r="Q12" s="71">
        <f t="shared" si="6"/>
      </c>
      <c r="R12" s="72">
        <f t="shared" si="7"/>
      </c>
      <c r="S12" s="73">
        <f t="shared" si="0"/>
      </c>
      <c r="T12" s="73">
        <f t="shared" si="1"/>
      </c>
      <c r="U12" s="73">
        <f t="shared" si="1"/>
      </c>
      <c r="V12" s="73">
        <f t="shared" si="1"/>
      </c>
      <c r="W12" s="73">
        <f t="shared" si="1"/>
      </c>
      <c r="X12" s="73">
        <f t="shared" si="1"/>
      </c>
      <c r="Y12" s="73">
        <f t="shared" si="1"/>
      </c>
      <c r="Z12" s="73">
        <f t="shared" si="1"/>
      </c>
      <c r="AA12" s="73">
        <f t="shared" si="1"/>
      </c>
      <c r="AB12" s="93">
        <f t="shared" si="8"/>
      </c>
      <c r="AC12" s="93">
        <f t="shared" si="2"/>
      </c>
      <c r="AD12" s="93">
        <f t="shared" si="2"/>
      </c>
      <c r="AE12" s="93">
        <f t="shared" si="2"/>
      </c>
      <c r="AF12" s="93">
        <f t="shared" si="9"/>
        <v>0</v>
      </c>
      <c r="AG12" s="93">
        <f t="shared" si="2"/>
      </c>
      <c r="AH12" s="93">
        <f t="shared" si="10"/>
        <v>0</v>
      </c>
    </row>
    <row r="13" spans="1:34" ht="17.25" customHeight="1">
      <c r="A13" s="77">
        <v>7</v>
      </c>
      <c r="B13" s="35"/>
      <c r="C13" s="37"/>
      <c r="D13" s="35"/>
      <c r="E13" s="37"/>
      <c r="F13" s="5"/>
      <c r="G13" s="6"/>
      <c r="H13" s="45"/>
      <c r="I13" s="7"/>
      <c r="J13" s="58"/>
      <c r="K13" s="71"/>
      <c r="L13" s="71"/>
      <c r="M13" s="71">
        <f t="shared" si="3"/>
      </c>
      <c r="N13" s="71">
        <f>IF(AB13="","",VLOOKUP(AF13,'基本データ'!$A$106:$B$112,2))</f>
      </c>
      <c r="O13" s="71">
        <f t="shared" si="4"/>
      </c>
      <c r="P13" s="71" t="str">
        <f t="shared" si="5"/>
        <v>　</v>
      </c>
      <c r="Q13" s="71">
        <f t="shared" si="6"/>
      </c>
      <c r="R13" s="72">
        <f t="shared" si="7"/>
      </c>
      <c r="S13" s="73">
        <f t="shared" si="0"/>
      </c>
      <c r="T13" s="73">
        <f t="shared" si="1"/>
      </c>
      <c r="U13" s="73">
        <f t="shared" si="1"/>
      </c>
      <c r="V13" s="73">
        <f t="shared" si="1"/>
      </c>
      <c r="W13" s="73">
        <f t="shared" si="1"/>
      </c>
      <c r="X13" s="73">
        <f t="shared" si="1"/>
      </c>
      <c r="Y13" s="73">
        <f t="shared" si="1"/>
      </c>
      <c r="Z13" s="73">
        <f t="shared" si="1"/>
      </c>
      <c r="AA13" s="73">
        <f t="shared" si="1"/>
      </c>
      <c r="AB13" s="93">
        <f t="shared" si="8"/>
      </c>
      <c r="AC13" s="93">
        <f t="shared" si="2"/>
      </c>
      <c r="AD13" s="93">
        <f t="shared" si="2"/>
      </c>
      <c r="AE13" s="93">
        <f t="shared" si="2"/>
      </c>
      <c r="AF13" s="93">
        <f t="shared" si="9"/>
        <v>0</v>
      </c>
      <c r="AG13" s="93">
        <f t="shared" si="2"/>
      </c>
      <c r="AH13" s="93">
        <f t="shared" si="10"/>
        <v>0</v>
      </c>
    </row>
    <row r="14" spans="1:34" ht="17.25" customHeight="1">
      <c r="A14" s="77">
        <v>8</v>
      </c>
      <c r="B14" s="35"/>
      <c r="C14" s="37"/>
      <c r="D14" s="35"/>
      <c r="E14" s="37"/>
      <c r="F14" s="5"/>
      <c r="G14" s="6"/>
      <c r="H14" s="45"/>
      <c r="I14" s="7"/>
      <c r="J14" s="58"/>
      <c r="K14" s="71"/>
      <c r="L14" s="71"/>
      <c r="M14" s="71">
        <f t="shared" si="3"/>
      </c>
      <c r="N14" s="71">
        <f>IF(AB14="","",VLOOKUP(AF14,'基本データ'!$A$106:$B$112,2))</f>
      </c>
      <c r="O14" s="71">
        <f t="shared" si="4"/>
      </c>
      <c r="P14" s="71" t="str">
        <f t="shared" si="5"/>
        <v>　</v>
      </c>
      <c r="Q14" s="71">
        <f t="shared" si="6"/>
      </c>
      <c r="R14" s="72">
        <f t="shared" si="7"/>
      </c>
      <c r="S14" s="73">
        <f t="shared" si="0"/>
      </c>
      <c r="T14" s="73">
        <f t="shared" si="1"/>
      </c>
      <c r="U14" s="73">
        <f t="shared" si="1"/>
      </c>
      <c r="V14" s="73">
        <f t="shared" si="1"/>
      </c>
      <c r="W14" s="73">
        <f t="shared" si="1"/>
      </c>
      <c r="X14" s="73">
        <f t="shared" si="1"/>
      </c>
      <c r="Y14" s="73">
        <f t="shared" si="1"/>
      </c>
      <c r="Z14" s="73">
        <f t="shared" si="1"/>
      </c>
      <c r="AA14" s="73">
        <f t="shared" si="1"/>
      </c>
      <c r="AB14" s="93">
        <f t="shared" si="8"/>
      </c>
      <c r="AC14" s="93">
        <f t="shared" si="2"/>
      </c>
      <c r="AD14" s="93">
        <f t="shared" si="2"/>
      </c>
      <c r="AE14" s="93">
        <f t="shared" si="2"/>
      </c>
      <c r="AF14" s="93">
        <f t="shared" si="9"/>
        <v>0</v>
      </c>
      <c r="AG14" s="93">
        <f t="shared" si="2"/>
      </c>
      <c r="AH14" s="93">
        <f t="shared" si="10"/>
        <v>0</v>
      </c>
    </row>
    <row r="15" spans="1:34" ht="17.25" customHeight="1">
      <c r="A15" s="77">
        <v>9</v>
      </c>
      <c r="B15" s="35"/>
      <c r="C15" s="37"/>
      <c r="D15" s="35"/>
      <c r="E15" s="37"/>
      <c r="F15" s="5"/>
      <c r="G15" s="6"/>
      <c r="H15" s="45"/>
      <c r="I15" s="7"/>
      <c r="J15" s="58"/>
      <c r="K15" s="71"/>
      <c r="L15" s="71"/>
      <c r="M15" s="71">
        <f t="shared" si="3"/>
      </c>
      <c r="N15" s="71">
        <f>IF(AB15="","",VLOOKUP(AF15,'基本データ'!$A$106:$B$112,2))</f>
      </c>
      <c r="O15" s="71">
        <f t="shared" si="4"/>
      </c>
      <c r="P15" s="71" t="str">
        <f t="shared" si="5"/>
        <v>　</v>
      </c>
      <c r="Q15" s="71">
        <f t="shared" si="6"/>
      </c>
      <c r="R15" s="72">
        <f t="shared" si="7"/>
      </c>
      <c r="S15" s="73">
        <f t="shared" si="0"/>
      </c>
      <c r="T15" s="73">
        <f t="shared" si="1"/>
      </c>
      <c r="U15" s="73">
        <f t="shared" si="1"/>
      </c>
      <c r="V15" s="73">
        <f t="shared" si="1"/>
      </c>
      <c r="W15" s="73">
        <f t="shared" si="1"/>
      </c>
      <c r="X15" s="73">
        <f t="shared" si="1"/>
      </c>
      <c r="Y15" s="73">
        <f t="shared" si="1"/>
      </c>
      <c r="Z15" s="73">
        <f t="shared" si="1"/>
      </c>
      <c r="AA15" s="73">
        <f t="shared" si="1"/>
      </c>
      <c r="AB15" s="93">
        <f t="shared" si="8"/>
      </c>
      <c r="AC15" s="93">
        <f t="shared" si="2"/>
      </c>
      <c r="AD15" s="93">
        <f t="shared" si="2"/>
      </c>
      <c r="AE15" s="93">
        <f t="shared" si="2"/>
      </c>
      <c r="AF15" s="93">
        <f t="shared" si="9"/>
        <v>0</v>
      </c>
      <c r="AG15" s="93">
        <f t="shared" si="2"/>
      </c>
      <c r="AH15" s="93">
        <f t="shared" si="10"/>
        <v>0</v>
      </c>
    </row>
    <row r="16" spans="1:34" ht="17.25" customHeight="1">
      <c r="A16" s="77">
        <v>10</v>
      </c>
      <c r="B16" s="35"/>
      <c r="C16" s="37"/>
      <c r="D16" s="35"/>
      <c r="E16" s="37"/>
      <c r="F16" s="5"/>
      <c r="G16" s="6"/>
      <c r="H16" s="45"/>
      <c r="I16" s="7"/>
      <c r="J16" s="58"/>
      <c r="K16" s="71"/>
      <c r="L16" s="71"/>
      <c r="M16" s="71">
        <f t="shared" si="3"/>
      </c>
      <c r="N16" s="71">
        <f>IF(AB16="","",VLOOKUP(AF16,'基本データ'!$A$106:$B$112,2))</f>
      </c>
      <c r="O16" s="71">
        <f t="shared" si="4"/>
      </c>
      <c r="P16" s="71" t="str">
        <f t="shared" si="5"/>
        <v>　</v>
      </c>
      <c r="Q16" s="71">
        <f t="shared" si="6"/>
      </c>
      <c r="R16" s="72">
        <f t="shared" si="7"/>
      </c>
      <c r="S16" s="73">
        <f t="shared" si="0"/>
      </c>
      <c r="T16" s="73">
        <f t="shared" si="1"/>
      </c>
      <c r="U16" s="73">
        <f t="shared" si="1"/>
      </c>
      <c r="V16" s="73">
        <f t="shared" si="1"/>
      </c>
      <c r="W16" s="73">
        <f t="shared" si="1"/>
      </c>
      <c r="X16" s="73">
        <f t="shared" si="1"/>
      </c>
      <c r="Y16" s="73">
        <f t="shared" si="1"/>
      </c>
      <c r="Z16" s="73">
        <f t="shared" si="1"/>
      </c>
      <c r="AA16" s="73">
        <f t="shared" si="1"/>
      </c>
      <c r="AB16" s="93">
        <f t="shared" si="8"/>
      </c>
      <c r="AC16" s="93">
        <f t="shared" si="2"/>
      </c>
      <c r="AD16" s="93">
        <f t="shared" si="2"/>
      </c>
      <c r="AE16" s="93">
        <f t="shared" si="2"/>
      </c>
      <c r="AF16" s="93">
        <f t="shared" si="9"/>
        <v>0</v>
      </c>
      <c r="AG16" s="93">
        <f t="shared" si="2"/>
      </c>
      <c r="AH16" s="93">
        <f t="shared" si="10"/>
        <v>0</v>
      </c>
    </row>
    <row r="17" spans="1:34" ht="17.25" customHeight="1">
      <c r="A17" s="77">
        <v>11</v>
      </c>
      <c r="B17" s="35"/>
      <c r="C17" s="37"/>
      <c r="D17" s="35"/>
      <c r="E17" s="37"/>
      <c r="F17" s="5"/>
      <c r="G17" s="6"/>
      <c r="H17" s="45"/>
      <c r="I17" s="7"/>
      <c r="J17" s="58"/>
      <c r="K17" s="71"/>
      <c r="L17" s="71"/>
      <c r="M17" s="71">
        <f t="shared" si="3"/>
      </c>
      <c r="N17" s="71">
        <f>IF(AB17="","",VLOOKUP(AF17,'基本データ'!$A$106:$B$112,2))</f>
      </c>
      <c r="O17" s="71">
        <f t="shared" si="4"/>
      </c>
      <c r="P17" s="71" t="str">
        <f t="shared" si="5"/>
        <v>　</v>
      </c>
      <c r="Q17" s="71">
        <f t="shared" si="6"/>
      </c>
      <c r="R17" s="72">
        <f t="shared" si="7"/>
      </c>
      <c r="S17" s="73">
        <f t="shared" si="0"/>
      </c>
      <c r="T17" s="73">
        <f t="shared" si="1"/>
      </c>
      <c r="U17" s="73">
        <f t="shared" si="1"/>
      </c>
      <c r="V17" s="73">
        <f t="shared" si="1"/>
      </c>
      <c r="W17" s="73">
        <f t="shared" si="1"/>
      </c>
      <c r="X17" s="73">
        <f t="shared" si="1"/>
      </c>
      <c r="Y17" s="73">
        <f t="shared" si="1"/>
      </c>
      <c r="Z17" s="73">
        <f t="shared" si="1"/>
      </c>
      <c r="AA17" s="73">
        <f t="shared" si="1"/>
      </c>
      <c r="AB17" s="93">
        <f t="shared" si="8"/>
      </c>
      <c r="AC17" s="93">
        <f t="shared" si="2"/>
      </c>
      <c r="AD17" s="93">
        <f t="shared" si="2"/>
      </c>
      <c r="AE17" s="93">
        <f t="shared" si="2"/>
      </c>
      <c r="AF17" s="93">
        <f t="shared" si="9"/>
        <v>0</v>
      </c>
      <c r="AG17" s="93">
        <f t="shared" si="2"/>
      </c>
      <c r="AH17" s="93">
        <f t="shared" si="10"/>
        <v>0</v>
      </c>
    </row>
    <row r="18" spans="1:34" ht="17.25" customHeight="1">
      <c r="A18" s="77">
        <v>12</v>
      </c>
      <c r="B18" s="35"/>
      <c r="C18" s="37"/>
      <c r="D18" s="35"/>
      <c r="E18" s="37"/>
      <c r="F18" s="5"/>
      <c r="G18" s="6"/>
      <c r="H18" s="45"/>
      <c r="I18" s="7"/>
      <c r="J18" s="58"/>
      <c r="K18" s="71"/>
      <c r="L18" s="71"/>
      <c r="M18" s="71">
        <f t="shared" si="3"/>
      </c>
      <c r="N18" s="71">
        <f>IF(AB18="","",VLOOKUP(AF18,'基本データ'!$A$106:$B$112,2))</f>
      </c>
      <c r="O18" s="71">
        <f t="shared" si="4"/>
      </c>
      <c r="P18" s="71" t="str">
        <f t="shared" si="5"/>
        <v>　</v>
      </c>
      <c r="Q18" s="71">
        <f t="shared" si="6"/>
      </c>
      <c r="R18" s="72">
        <f t="shared" si="7"/>
      </c>
      <c r="S18" s="73">
        <f t="shared" si="0"/>
      </c>
      <c r="T18" s="73">
        <f t="shared" si="1"/>
      </c>
      <c r="U18" s="73">
        <f t="shared" si="1"/>
      </c>
      <c r="V18" s="73">
        <f t="shared" si="1"/>
      </c>
      <c r="W18" s="73">
        <f t="shared" si="1"/>
      </c>
      <c r="X18" s="73">
        <f t="shared" si="1"/>
      </c>
      <c r="Y18" s="73">
        <f t="shared" si="1"/>
      </c>
      <c r="Z18" s="73">
        <f t="shared" si="1"/>
      </c>
      <c r="AA18" s="73">
        <f t="shared" si="1"/>
      </c>
      <c r="AB18" s="93">
        <f t="shared" si="8"/>
      </c>
      <c r="AC18" s="93">
        <f t="shared" si="2"/>
      </c>
      <c r="AD18" s="93">
        <f t="shared" si="2"/>
      </c>
      <c r="AE18" s="93">
        <f t="shared" si="2"/>
      </c>
      <c r="AF18" s="93">
        <f t="shared" si="9"/>
        <v>0</v>
      </c>
      <c r="AG18" s="93">
        <f t="shared" si="2"/>
      </c>
      <c r="AH18" s="93">
        <f t="shared" si="10"/>
        <v>0</v>
      </c>
    </row>
    <row r="19" spans="1:34" ht="17.25" customHeight="1">
      <c r="A19" s="77">
        <v>13</v>
      </c>
      <c r="B19" s="35"/>
      <c r="C19" s="37"/>
      <c r="D19" s="35"/>
      <c r="E19" s="37"/>
      <c r="F19" s="5"/>
      <c r="G19" s="6"/>
      <c r="H19" s="45"/>
      <c r="I19" s="7"/>
      <c r="J19" s="58"/>
      <c r="K19" s="71"/>
      <c r="L19" s="71"/>
      <c r="M19" s="71">
        <f t="shared" si="3"/>
      </c>
      <c r="N19" s="71">
        <f>IF(AB19="","",VLOOKUP(AF19,'基本データ'!$A$106:$B$112,2))</f>
      </c>
      <c r="O19" s="71">
        <f t="shared" si="4"/>
      </c>
      <c r="P19" s="71" t="str">
        <f t="shared" si="5"/>
        <v>　</v>
      </c>
      <c r="Q19" s="71">
        <f t="shared" si="6"/>
      </c>
      <c r="R19" s="72">
        <f t="shared" si="7"/>
      </c>
      <c r="S19" s="73">
        <f t="shared" si="0"/>
      </c>
      <c r="T19" s="73">
        <f t="shared" si="1"/>
      </c>
      <c r="U19" s="73">
        <f t="shared" si="1"/>
      </c>
      <c r="V19" s="73">
        <f t="shared" si="1"/>
      </c>
      <c r="W19" s="73">
        <f t="shared" si="1"/>
      </c>
      <c r="X19" s="73">
        <f t="shared" si="1"/>
      </c>
      <c r="Y19" s="73">
        <f t="shared" si="1"/>
      </c>
      <c r="Z19" s="73">
        <f t="shared" si="1"/>
      </c>
      <c r="AA19" s="73">
        <f t="shared" si="1"/>
      </c>
      <c r="AB19" s="93">
        <f t="shared" si="8"/>
      </c>
      <c r="AC19" s="93">
        <f t="shared" si="2"/>
      </c>
      <c r="AD19" s="93">
        <f t="shared" si="2"/>
      </c>
      <c r="AE19" s="93">
        <f t="shared" si="2"/>
      </c>
      <c r="AF19" s="93">
        <f t="shared" si="9"/>
        <v>0</v>
      </c>
      <c r="AG19" s="93">
        <f t="shared" si="2"/>
      </c>
      <c r="AH19" s="93">
        <f t="shared" si="10"/>
        <v>0</v>
      </c>
    </row>
    <row r="20" spans="1:34" ht="17.25" customHeight="1">
      <c r="A20" s="77">
        <v>14</v>
      </c>
      <c r="B20" s="35"/>
      <c r="C20" s="37"/>
      <c r="D20" s="35"/>
      <c r="E20" s="37"/>
      <c r="F20" s="5"/>
      <c r="G20" s="6"/>
      <c r="H20" s="45"/>
      <c r="I20" s="7"/>
      <c r="J20" s="58"/>
      <c r="K20" s="71"/>
      <c r="L20" s="71"/>
      <c r="M20" s="71">
        <f t="shared" si="3"/>
      </c>
      <c r="N20" s="71">
        <f>IF(AB20="","",VLOOKUP(AF20,'基本データ'!$A$106:$B$112,2))</f>
      </c>
      <c r="O20" s="71">
        <f t="shared" si="4"/>
      </c>
      <c r="P20" s="71" t="str">
        <f t="shared" si="5"/>
        <v>　</v>
      </c>
      <c r="Q20" s="71">
        <f t="shared" si="6"/>
      </c>
      <c r="R20" s="72">
        <f t="shared" si="7"/>
      </c>
      <c r="S20" s="73">
        <f t="shared" si="0"/>
      </c>
      <c r="T20" s="73">
        <f t="shared" si="1"/>
      </c>
      <c r="U20" s="73">
        <f t="shared" si="1"/>
      </c>
      <c r="V20" s="73">
        <f t="shared" si="1"/>
      </c>
      <c r="W20" s="73">
        <f t="shared" si="1"/>
      </c>
      <c r="X20" s="73">
        <f t="shared" si="1"/>
      </c>
      <c r="Y20" s="73">
        <f t="shared" si="1"/>
      </c>
      <c r="Z20" s="73">
        <f t="shared" si="1"/>
      </c>
      <c r="AA20" s="73">
        <f t="shared" si="1"/>
      </c>
      <c r="AB20" s="93">
        <f t="shared" si="8"/>
      </c>
      <c r="AC20" s="93">
        <f t="shared" si="2"/>
      </c>
      <c r="AD20" s="93">
        <f t="shared" si="2"/>
      </c>
      <c r="AE20" s="93">
        <f t="shared" si="2"/>
      </c>
      <c r="AF20" s="93">
        <f t="shared" si="9"/>
        <v>0</v>
      </c>
      <c r="AG20" s="93">
        <f t="shared" si="2"/>
      </c>
      <c r="AH20" s="93">
        <f t="shared" si="10"/>
        <v>0</v>
      </c>
    </row>
    <row r="21" spans="1:34" ht="17.25" customHeight="1">
      <c r="A21" s="77">
        <v>15</v>
      </c>
      <c r="B21" s="35"/>
      <c r="C21" s="37"/>
      <c r="D21" s="35"/>
      <c r="E21" s="37"/>
      <c r="F21" s="5"/>
      <c r="G21" s="6"/>
      <c r="H21" s="45"/>
      <c r="I21" s="7"/>
      <c r="J21" s="58"/>
      <c r="K21" s="71"/>
      <c r="L21" s="71"/>
      <c r="M21" s="71">
        <f t="shared" si="3"/>
      </c>
      <c r="N21" s="71">
        <f>IF(AB21="","",VLOOKUP(AF21,'基本データ'!$A$106:$B$112,2))</f>
      </c>
      <c r="O21" s="71">
        <f t="shared" si="4"/>
      </c>
      <c r="P21" s="71" t="str">
        <f t="shared" si="5"/>
        <v>　</v>
      </c>
      <c r="Q21" s="71">
        <f t="shared" si="6"/>
      </c>
      <c r="R21" s="72">
        <f t="shared" si="7"/>
      </c>
      <c r="S21" s="73">
        <f t="shared" si="0"/>
      </c>
      <c r="T21" s="73">
        <f t="shared" si="1"/>
      </c>
      <c r="U21" s="73">
        <f t="shared" si="1"/>
      </c>
      <c r="V21" s="73">
        <f t="shared" si="1"/>
      </c>
      <c r="W21" s="73">
        <f t="shared" si="1"/>
      </c>
      <c r="X21" s="73">
        <f t="shared" si="1"/>
      </c>
      <c r="Y21" s="73">
        <f t="shared" si="1"/>
      </c>
      <c r="Z21" s="73">
        <f t="shared" si="1"/>
      </c>
      <c r="AA21" s="73">
        <f t="shared" si="1"/>
      </c>
      <c r="AB21" s="93">
        <f t="shared" si="8"/>
      </c>
      <c r="AC21" s="93">
        <f t="shared" si="2"/>
      </c>
      <c r="AD21" s="93">
        <f t="shared" si="2"/>
      </c>
      <c r="AE21" s="93">
        <f t="shared" si="2"/>
      </c>
      <c r="AF21" s="93">
        <f t="shared" si="9"/>
        <v>0</v>
      </c>
      <c r="AG21" s="93">
        <f t="shared" si="2"/>
      </c>
      <c r="AH21" s="93">
        <f t="shared" si="10"/>
        <v>0</v>
      </c>
    </row>
    <row r="22" spans="1:34" ht="17.25" customHeight="1">
      <c r="A22" s="77">
        <v>16</v>
      </c>
      <c r="B22" s="35"/>
      <c r="C22" s="37"/>
      <c r="D22" s="35"/>
      <c r="E22" s="37"/>
      <c r="F22" s="5"/>
      <c r="G22" s="6"/>
      <c r="H22" s="45"/>
      <c r="I22" s="7"/>
      <c r="J22" s="58"/>
      <c r="K22" s="71"/>
      <c r="L22" s="71"/>
      <c r="M22" s="71">
        <f t="shared" si="3"/>
      </c>
      <c r="N22" s="71">
        <f>IF(AB22="","",VLOOKUP(AF22,'基本データ'!$A$106:$B$112,2))</f>
      </c>
      <c r="O22" s="71">
        <f t="shared" si="4"/>
      </c>
      <c r="P22" s="71" t="str">
        <f t="shared" si="5"/>
        <v>　</v>
      </c>
      <c r="Q22" s="71">
        <f t="shared" si="6"/>
      </c>
      <c r="R22" s="72">
        <f t="shared" si="7"/>
      </c>
      <c r="S22" s="73">
        <f t="shared" si="0"/>
      </c>
      <c r="T22" s="73">
        <f t="shared" si="1"/>
      </c>
      <c r="U22" s="73">
        <f t="shared" si="1"/>
      </c>
      <c r="V22" s="73">
        <f t="shared" si="1"/>
      </c>
      <c r="W22" s="73">
        <f t="shared" si="1"/>
      </c>
      <c r="X22" s="73">
        <f t="shared" si="1"/>
      </c>
      <c r="Y22" s="73">
        <f t="shared" si="1"/>
      </c>
      <c r="Z22" s="73">
        <f t="shared" si="1"/>
      </c>
      <c r="AA22" s="73">
        <f t="shared" si="1"/>
      </c>
      <c r="AB22" s="93">
        <f t="shared" si="8"/>
      </c>
      <c r="AC22" s="93">
        <f t="shared" si="2"/>
      </c>
      <c r="AD22" s="93">
        <f t="shared" si="2"/>
      </c>
      <c r="AE22" s="93">
        <f t="shared" si="2"/>
      </c>
      <c r="AF22" s="93">
        <f t="shared" si="9"/>
        <v>0</v>
      </c>
      <c r="AG22" s="93">
        <f t="shared" si="2"/>
      </c>
      <c r="AH22" s="93">
        <f t="shared" si="10"/>
        <v>0</v>
      </c>
    </row>
    <row r="23" spans="1:34" ht="17.25" customHeight="1">
      <c r="A23" s="77">
        <v>17</v>
      </c>
      <c r="B23" s="35"/>
      <c r="C23" s="37"/>
      <c r="D23" s="35"/>
      <c r="E23" s="37"/>
      <c r="F23" s="5"/>
      <c r="G23" s="6"/>
      <c r="H23" s="45"/>
      <c r="I23" s="7"/>
      <c r="J23" s="58"/>
      <c r="K23" s="71"/>
      <c r="L23" s="71"/>
      <c r="M23" s="71">
        <f t="shared" si="3"/>
      </c>
      <c r="N23" s="71">
        <f>IF(AB23="","",VLOOKUP(AF23,'基本データ'!$A$106:$B$112,2))</f>
      </c>
      <c r="O23" s="71">
        <f t="shared" si="4"/>
      </c>
      <c r="P23" s="71" t="str">
        <f t="shared" si="5"/>
        <v>　</v>
      </c>
      <c r="Q23" s="71">
        <f t="shared" si="6"/>
      </c>
      <c r="R23" s="72">
        <f t="shared" si="7"/>
      </c>
      <c r="S23" s="73">
        <f t="shared" si="0"/>
      </c>
      <c r="T23" s="73">
        <f aca="true" t="shared" si="11" ref="T23:T66">IF(ISERROR(L23),1,"")</f>
      </c>
      <c r="U23" s="73">
        <f aca="true" t="shared" si="12" ref="U23:U66">IF(ISERROR(M23),1,"")</f>
      </c>
      <c r="V23" s="73">
        <f aca="true" t="shared" si="13" ref="V23:V66">IF(ISERROR(N23),1,"")</f>
      </c>
      <c r="W23" s="73">
        <f aca="true" t="shared" si="14" ref="W23:W66">IF(ISERROR(O23),1,"")</f>
      </c>
      <c r="X23" s="73">
        <f aca="true" t="shared" si="15" ref="X23:X66">IF(ISERROR(P23),1,"")</f>
      </c>
      <c r="Y23" s="73">
        <f aca="true" t="shared" si="16" ref="Y23:Y66">IF(ISERROR(Q23),1,"")</f>
      </c>
      <c r="Z23" s="73">
        <f aca="true" t="shared" si="17" ref="Z23:Z66">IF(ISERROR(R23),1,"")</f>
      </c>
      <c r="AA23" s="73">
        <f aca="true" t="shared" si="18" ref="AA23:AA66">IF(ISERROR(S23),1,"")</f>
      </c>
      <c r="AB23" s="93">
        <f t="shared" si="8"/>
      </c>
      <c r="AC23" s="93">
        <f t="shared" si="8"/>
      </c>
      <c r="AD23" s="93">
        <f t="shared" si="8"/>
      </c>
      <c r="AE23" s="93">
        <f t="shared" si="8"/>
      </c>
      <c r="AF23" s="93">
        <f t="shared" si="9"/>
        <v>0</v>
      </c>
      <c r="AG23" s="93">
        <f t="shared" si="8"/>
      </c>
      <c r="AH23" s="93">
        <f t="shared" si="10"/>
        <v>0</v>
      </c>
    </row>
    <row r="24" spans="1:34" ht="17.25" customHeight="1">
      <c r="A24" s="77">
        <v>18</v>
      </c>
      <c r="B24" s="35"/>
      <c r="C24" s="37"/>
      <c r="D24" s="35"/>
      <c r="E24" s="37"/>
      <c r="F24" s="5"/>
      <c r="G24" s="6"/>
      <c r="H24" s="45"/>
      <c r="I24" s="7"/>
      <c r="J24" s="58"/>
      <c r="K24" s="71"/>
      <c r="L24" s="71"/>
      <c r="M24" s="71">
        <f t="shared" si="3"/>
      </c>
      <c r="N24" s="71">
        <f>IF(AB24="","",VLOOKUP(AF24,'基本データ'!$A$106:$B$112,2))</f>
      </c>
      <c r="O24" s="71">
        <f t="shared" si="4"/>
      </c>
      <c r="P24" s="71" t="str">
        <f t="shared" si="5"/>
        <v>　</v>
      </c>
      <c r="Q24" s="71">
        <f t="shared" si="6"/>
      </c>
      <c r="R24" s="72">
        <f t="shared" si="7"/>
      </c>
      <c r="S24" s="73">
        <f t="shared" si="0"/>
      </c>
      <c r="T24" s="73">
        <f t="shared" si="11"/>
      </c>
      <c r="U24" s="73">
        <f t="shared" si="12"/>
      </c>
      <c r="V24" s="73">
        <f t="shared" si="13"/>
      </c>
      <c r="W24" s="73">
        <f t="shared" si="14"/>
      </c>
      <c r="X24" s="73">
        <f t="shared" si="15"/>
      </c>
      <c r="Y24" s="73">
        <f t="shared" si="16"/>
      </c>
      <c r="Z24" s="73">
        <f t="shared" si="17"/>
      </c>
      <c r="AA24" s="73">
        <f t="shared" si="18"/>
      </c>
      <c r="AB24" s="93">
        <f t="shared" si="8"/>
      </c>
      <c r="AC24" s="93">
        <f t="shared" si="8"/>
      </c>
      <c r="AD24" s="93">
        <f t="shared" si="8"/>
      </c>
      <c r="AE24" s="93">
        <f t="shared" si="8"/>
      </c>
      <c r="AF24" s="93">
        <f t="shared" si="9"/>
        <v>0</v>
      </c>
      <c r="AG24" s="93">
        <f t="shared" si="8"/>
      </c>
      <c r="AH24" s="93">
        <f t="shared" si="10"/>
        <v>0</v>
      </c>
    </row>
    <row r="25" spans="1:34" ht="17.25" customHeight="1">
      <c r="A25" s="77">
        <v>19</v>
      </c>
      <c r="B25" s="35"/>
      <c r="C25" s="37"/>
      <c r="D25" s="35"/>
      <c r="E25" s="37"/>
      <c r="F25" s="5"/>
      <c r="G25" s="6"/>
      <c r="H25" s="45"/>
      <c r="I25" s="7"/>
      <c r="J25" s="58"/>
      <c r="K25" s="71"/>
      <c r="L25" s="71"/>
      <c r="M25" s="71">
        <f t="shared" si="3"/>
      </c>
      <c r="N25" s="71">
        <f>IF(AB25="","",VLOOKUP(AF25,'基本データ'!$A$106:$B$112,2))</f>
      </c>
      <c r="O25" s="71">
        <f t="shared" si="4"/>
      </c>
      <c r="P25" s="71" t="str">
        <f t="shared" si="5"/>
        <v>　</v>
      </c>
      <c r="Q25" s="71">
        <f t="shared" si="6"/>
      </c>
      <c r="R25" s="72">
        <f t="shared" si="7"/>
      </c>
      <c r="S25" s="73">
        <f t="shared" si="0"/>
      </c>
      <c r="T25" s="73">
        <f t="shared" si="11"/>
      </c>
      <c r="U25" s="73">
        <f t="shared" si="12"/>
      </c>
      <c r="V25" s="73">
        <f t="shared" si="13"/>
      </c>
      <c r="W25" s="73">
        <f t="shared" si="14"/>
      </c>
      <c r="X25" s="73">
        <f t="shared" si="15"/>
      </c>
      <c r="Y25" s="73">
        <f t="shared" si="16"/>
      </c>
      <c r="Z25" s="73">
        <f t="shared" si="17"/>
      </c>
      <c r="AA25" s="73">
        <f t="shared" si="18"/>
      </c>
      <c r="AB25" s="93">
        <f t="shared" si="8"/>
      </c>
      <c r="AC25" s="93">
        <f t="shared" si="8"/>
      </c>
      <c r="AD25" s="93">
        <f t="shared" si="8"/>
      </c>
      <c r="AE25" s="93">
        <f t="shared" si="8"/>
      </c>
      <c r="AF25" s="93">
        <f t="shared" si="9"/>
        <v>0</v>
      </c>
      <c r="AG25" s="93">
        <f t="shared" si="8"/>
      </c>
      <c r="AH25" s="93">
        <f t="shared" si="10"/>
        <v>0</v>
      </c>
    </row>
    <row r="26" spans="1:34" ht="17.25" customHeight="1">
      <c r="A26" s="77">
        <v>20</v>
      </c>
      <c r="B26" s="35"/>
      <c r="C26" s="37"/>
      <c r="D26" s="35"/>
      <c r="E26" s="37"/>
      <c r="F26" s="5"/>
      <c r="G26" s="6"/>
      <c r="H26" s="45"/>
      <c r="I26" s="7"/>
      <c r="J26" s="58"/>
      <c r="K26" s="71"/>
      <c r="L26" s="71"/>
      <c r="M26" s="71">
        <f t="shared" si="3"/>
      </c>
      <c r="N26" s="71">
        <f>IF(AB26="","",VLOOKUP(AF26,'基本データ'!$A$106:$B$112,2))</f>
      </c>
      <c r="O26" s="71">
        <f t="shared" si="4"/>
      </c>
      <c r="P26" s="71" t="str">
        <f t="shared" si="5"/>
        <v>　</v>
      </c>
      <c r="Q26" s="71">
        <f t="shared" si="6"/>
      </c>
      <c r="R26" s="72">
        <f t="shared" si="7"/>
      </c>
      <c r="S26" s="73">
        <f t="shared" si="0"/>
      </c>
      <c r="T26" s="73">
        <f t="shared" si="11"/>
      </c>
      <c r="U26" s="73">
        <f t="shared" si="12"/>
      </c>
      <c r="V26" s="73">
        <f t="shared" si="13"/>
      </c>
      <c r="W26" s="73">
        <f t="shared" si="14"/>
      </c>
      <c r="X26" s="73">
        <f t="shared" si="15"/>
      </c>
      <c r="Y26" s="73">
        <f t="shared" si="16"/>
      </c>
      <c r="Z26" s="73">
        <f t="shared" si="17"/>
      </c>
      <c r="AA26" s="73">
        <f t="shared" si="18"/>
      </c>
      <c r="AB26" s="93">
        <f t="shared" si="8"/>
      </c>
      <c r="AC26" s="93">
        <f t="shared" si="8"/>
      </c>
      <c r="AD26" s="93">
        <f t="shared" si="8"/>
      </c>
      <c r="AE26" s="93">
        <f t="shared" si="8"/>
      </c>
      <c r="AF26" s="93">
        <f t="shared" si="9"/>
        <v>0</v>
      </c>
      <c r="AG26" s="93">
        <f t="shared" si="8"/>
      </c>
      <c r="AH26" s="93">
        <f t="shared" si="10"/>
        <v>0</v>
      </c>
    </row>
    <row r="27" spans="1:34" ht="17.25" customHeight="1">
      <c r="A27" s="77">
        <v>21</v>
      </c>
      <c r="B27" s="35"/>
      <c r="C27" s="37"/>
      <c r="D27" s="35"/>
      <c r="E27" s="37"/>
      <c r="F27" s="5"/>
      <c r="G27" s="6"/>
      <c r="H27" s="45"/>
      <c r="I27" s="7"/>
      <c r="J27" s="58"/>
      <c r="K27" s="71"/>
      <c r="L27" s="71"/>
      <c r="M27" s="71">
        <f t="shared" si="3"/>
      </c>
      <c r="N27" s="71">
        <f>IF(AB27="","",VLOOKUP(AF27,'基本データ'!$A$106:$B$112,2))</f>
      </c>
      <c r="O27" s="71">
        <f t="shared" si="4"/>
      </c>
      <c r="P27" s="71" t="str">
        <f t="shared" si="5"/>
        <v>　</v>
      </c>
      <c r="Q27" s="71">
        <f t="shared" si="6"/>
      </c>
      <c r="R27" s="72">
        <f t="shared" si="7"/>
      </c>
      <c r="S27" s="73">
        <f t="shared" si="0"/>
      </c>
      <c r="T27" s="73">
        <f t="shared" si="11"/>
      </c>
      <c r="U27" s="73">
        <f t="shared" si="12"/>
      </c>
      <c r="V27" s="73">
        <f t="shared" si="13"/>
      </c>
      <c r="W27" s="73">
        <f t="shared" si="14"/>
      </c>
      <c r="X27" s="73">
        <f t="shared" si="15"/>
      </c>
      <c r="Y27" s="73">
        <f t="shared" si="16"/>
      </c>
      <c r="Z27" s="73">
        <f t="shared" si="17"/>
      </c>
      <c r="AA27" s="73">
        <f t="shared" si="18"/>
      </c>
      <c r="AB27" s="93">
        <f t="shared" si="8"/>
      </c>
      <c r="AC27" s="93">
        <f t="shared" si="8"/>
      </c>
      <c r="AD27" s="93">
        <f t="shared" si="8"/>
      </c>
      <c r="AE27" s="93">
        <f t="shared" si="8"/>
      </c>
      <c r="AF27" s="93">
        <f t="shared" si="9"/>
        <v>0</v>
      </c>
      <c r="AG27" s="93">
        <f t="shared" si="8"/>
      </c>
      <c r="AH27" s="93">
        <f t="shared" si="10"/>
        <v>0</v>
      </c>
    </row>
    <row r="28" spans="1:34" ht="17.25" customHeight="1">
      <c r="A28" s="77">
        <v>22</v>
      </c>
      <c r="B28" s="35"/>
      <c r="C28" s="37"/>
      <c r="D28" s="35"/>
      <c r="E28" s="37"/>
      <c r="F28" s="5"/>
      <c r="G28" s="6"/>
      <c r="H28" s="45"/>
      <c r="I28" s="7"/>
      <c r="J28" s="58"/>
      <c r="K28" s="71"/>
      <c r="L28" s="71"/>
      <c r="M28" s="71">
        <f t="shared" si="3"/>
      </c>
      <c r="N28" s="71">
        <f>IF(AB28="","",VLOOKUP(AF28,'基本データ'!$A$106:$B$112,2))</f>
      </c>
      <c r="O28" s="71">
        <f t="shared" si="4"/>
      </c>
      <c r="P28" s="71" t="str">
        <f t="shared" si="5"/>
        <v>　</v>
      </c>
      <c r="Q28" s="71">
        <f t="shared" si="6"/>
      </c>
      <c r="R28" s="72">
        <f t="shared" si="7"/>
      </c>
      <c r="S28" s="73">
        <f t="shared" si="0"/>
      </c>
      <c r="T28" s="73">
        <f t="shared" si="11"/>
      </c>
      <c r="U28" s="73">
        <f t="shared" si="12"/>
      </c>
      <c r="V28" s="73">
        <f t="shared" si="13"/>
      </c>
      <c r="W28" s="73">
        <f t="shared" si="14"/>
      </c>
      <c r="X28" s="73">
        <f t="shared" si="15"/>
      </c>
      <c r="Y28" s="73">
        <f t="shared" si="16"/>
      </c>
      <c r="Z28" s="73">
        <f t="shared" si="17"/>
      </c>
      <c r="AA28" s="73">
        <f t="shared" si="18"/>
      </c>
      <c r="AB28" s="93">
        <f t="shared" si="8"/>
      </c>
      <c r="AC28" s="93">
        <f t="shared" si="8"/>
      </c>
      <c r="AD28" s="93">
        <f t="shared" si="8"/>
      </c>
      <c r="AE28" s="93">
        <f t="shared" si="8"/>
      </c>
      <c r="AF28" s="93">
        <f t="shared" si="9"/>
        <v>0</v>
      </c>
      <c r="AG28" s="93">
        <f t="shared" si="8"/>
      </c>
      <c r="AH28" s="93">
        <f t="shared" si="10"/>
        <v>0</v>
      </c>
    </row>
    <row r="29" spans="1:34" ht="17.25" customHeight="1">
      <c r="A29" s="77">
        <v>23</v>
      </c>
      <c r="B29" s="35"/>
      <c r="C29" s="37"/>
      <c r="D29" s="35"/>
      <c r="E29" s="37"/>
      <c r="F29" s="5"/>
      <c r="G29" s="6"/>
      <c r="H29" s="45"/>
      <c r="I29" s="7"/>
      <c r="J29" s="58"/>
      <c r="K29" s="71"/>
      <c r="L29" s="71"/>
      <c r="M29" s="71">
        <f t="shared" si="3"/>
      </c>
      <c r="N29" s="71">
        <f>IF(AB29="","",VLOOKUP(AF29,'基本データ'!$A$106:$B$112,2))</f>
      </c>
      <c r="O29" s="71">
        <f t="shared" si="4"/>
      </c>
      <c r="P29" s="71" t="str">
        <f t="shared" si="5"/>
        <v>　</v>
      </c>
      <c r="Q29" s="71">
        <f t="shared" si="6"/>
      </c>
      <c r="R29" s="72">
        <f t="shared" si="7"/>
      </c>
      <c r="S29" s="73">
        <f t="shared" si="0"/>
      </c>
      <c r="T29" s="73">
        <f t="shared" si="11"/>
      </c>
      <c r="U29" s="73">
        <f t="shared" si="12"/>
      </c>
      <c r="V29" s="73">
        <f t="shared" si="13"/>
      </c>
      <c r="W29" s="73">
        <f t="shared" si="14"/>
      </c>
      <c r="X29" s="73">
        <f t="shared" si="15"/>
      </c>
      <c r="Y29" s="73">
        <f t="shared" si="16"/>
      </c>
      <c r="Z29" s="73">
        <f t="shared" si="17"/>
      </c>
      <c r="AA29" s="73">
        <f t="shared" si="18"/>
      </c>
      <c r="AB29" s="93">
        <f t="shared" si="8"/>
      </c>
      <c r="AC29" s="93">
        <f t="shared" si="8"/>
      </c>
      <c r="AD29" s="93">
        <f t="shared" si="8"/>
      </c>
      <c r="AE29" s="93">
        <f t="shared" si="8"/>
      </c>
      <c r="AF29" s="93">
        <f t="shared" si="9"/>
        <v>0</v>
      </c>
      <c r="AG29" s="93">
        <f t="shared" si="8"/>
      </c>
      <c r="AH29" s="93">
        <f t="shared" si="10"/>
        <v>0</v>
      </c>
    </row>
    <row r="30" spans="1:34" ht="17.25" customHeight="1">
      <c r="A30" s="77">
        <v>24</v>
      </c>
      <c r="B30" s="35"/>
      <c r="C30" s="37"/>
      <c r="D30" s="35"/>
      <c r="E30" s="37"/>
      <c r="F30" s="5"/>
      <c r="G30" s="6"/>
      <c r="H30" s="45"/>
      <c r="I30" s="7"/>
      <c r="J30" s="58"/>
      <c r="K30" s="71"/>
      <c r="L30" s="71"/>
      <c r="M30" s="71">
        <f t="shared" si="3"/>
      </c>
      <c r="N30" s="71">
        <f>IF(AB30="","",VLOOKUP(AF30,'基本データ'!$A$106:$B$112,2))</f>
      </c>
      <c r="O30" s="71">
        <f t="shared" si="4"/>
      </c>
      <c r="P30" s="71" t="str">
        <f t="shared" si="5"/>
        <v>　</v>
      </c>
      <c r="Q30" s="71">
        <f t="shared" si="6"/>
      </c>
      <c r="R30" s="72">
        <f t="shared" si="7"/>
      </c>
      <c r="S30" s="73">
        <f t="shared" si="0"/>
      </c>
      <c r="T30" s="73">
        <f t="shared" si="11"/>
      </c>
      <c r="U30" s="73">
        <f t="shared" si="12"/>
      </c>
      <c r="V30" s="73">
        <f t="shared" si="13"/>
      </c>
      <c r="W30" s="73">
        <f t="shared" si="14"/>
      </c>
      <c r="X30" s="73">
        <f t="shared" si="15"/>
      </c>
      <c r="Y30" s="73">
        <f t="shared" si="16"/>
      </c>
      <c r="Z30" s="73">
        <f t="shared" si="17"/>
      </c>
      <c r="AA30" s="73">
        <f t="shared" si="18"/>
      </c>
      <c r="AB30" s="93">
        <f t="shared" si="8"/>
      </c>
      <c r="AC30" s="93">
        <f t="shared" si="8"/>
      </c>
      <c r="AD30" s="93">
        <f t="shared" si="8"/>
      </c>
      <c r="AE30" s="93">
        <f t="shared" si="8"/>
      </c>
      <c r="AF30" s="93">
        <f t="shared" si="9"/>
        <v>0</v>
      </c>
      <c r="AG30" s="93">
        <f t="shared" si="8"/>
      </c>
      <c r="AH30" s="93">
        <f t="shared" si="10"/>
        <v>0</v>
      </c>
    </row>
    <row r="31" spans="1:34" ht="17.25" customHeight="1">
      <c r="A31" s="77">
        <v>25</v>
      </c>
      <c r="B31" s="35"/>
      <c r="C31" s="37"/>
      <c r="D31" s="35"/>
      <c r="E31" s="37"/>
      <c r="F31" s="5"/>
      <c r="G31" s="6"/>
      <c r="H31" s="45"/>
      <c r="I31" s="7"/>
      <c r="J31" s="58"/>
      <c r="K31" s="71"/>
      <c r="L31" s="71"/>
      <c r="M31" s="71">
        <f t="shared" si="3"/>
      </c>
      <c r="N31" s="71">
        <f>IF(AB31="","",VLOOKUP(AF31,'基本データ'!$A$106:$B$112,2))</f>
      </c>
      <c r="O31" s="71">
        <f t="shared" si="4"/>
      </c>
      <c r="P31" s="71" t="str">
        <f t="shared" si="5"/>
        <v>　</v>
      </c>
      <c r="Q31" s="71">
        <f t="shared" si="6"/>
      </c>
      <c r="R31" s="72">
        <f t="shared" si="7"/>
      </c>
      <c r="S31" s="73">
        <f t="shared" si="0"/>
      </c>
      <c r="T31" s="73">
        <f t="shared" si="11"/>
      </c>
      <c r="U31" s="73">
        <f t="shared" si="12"/>
      </c>
      <c r="V31" s="73">
        <f t="shared" si="13"/>
      </c>
      <c r="W31" s="73">
        <f t="shared" si="14"/>
      </c>
      <c r="X31" s="73">
        <f t="shared" si="15"/>
      </c>
      <c r="Y31" s="73">
        <f t="shared" si="16"/>
      </c>
      <c r="Z31" s="73">
        <f t="shared" si="17"/>
      </c>
      <c r="AA31" s="73">
        <f t="shared" si="18"/>
      </c>
      <c r="AB31" s="93">
        <f t="shared" si="8"/>
      </c>
      <c r="AC31" s="93">
        <f t="shared" si="8"/>
      </c>
      <c r="AD31" s="93">
        <f t="shared" si="8"/>
      </c>
      <c r="AE31" s="93">
        <f t="shared" si="8"/>
      </c>
      <c r="AF31" s="93">
        <f t="shared" si="9"/>
        <v>0</v>
      </c>
      <c r="AG31" s="93">
        <f t="shared" si="8"/>
      </c>
      <c r="AH31" s="93">
        <f t="shared" si="10"/>
        <v>0</v>
      </c>
    </row>
    <row r="32" spans="1:34" ht="17.25" customHeight="1">
      <c r="A32" s="77">
        <v>26</v>
      </c>
      <c r="B32" s="35"/>
      <c r="C32" s="37"/>
      <c r="D32" s="35"/>
      <c r="E32" s="37"/>
      <c r="F32" s="5"/>
      <c r="G32" s="6"/>
      <c r="H32" s="45"/>
      <c r="I32" s="7"/>
      <c r="J32" s="58"/>
      <c r="K32" s="71"/>
      <c r="L32" s="71"/>
      <c r="M32" s="71">
        <f t="shared" si="3"/>
      </c>
      <c r="N32" s="71">
        <f>IF(AB32="","",VLOOKUP(AF32,'基本データ'!$A$106:$B$112,2))</f>
      </c>
      <c r="O32" s="71">
        <f t="shared" si="4"/>
      </c>
      <c r="P32" s="71" t="str">
        <f t="shared" si="5"/>
        <v>　</v>
      </c>
      <c r="Q32" s="71">
        <f t="shared" si="6"/>
      </c>
      <c r="R32" s="72">
        <f t="shared" si="7"/>
      </c>
      <c r="S32" s="73">
        <f t="shared" si="0"/>
      </c>
      <c r="T32" s="73">
        <f t="shared" si="11"/>
      </c>
      <c r="U32" s="73">
        <f t="shared" si="12"/>
      </c>
      <c r="V32" s="73">
        <f t="shared" si="13"/>
      </c>
      <c r="W32" s="73">
        <f t="shared" si="14"/>
      </c>
      <c r="X32" s="73">
        <f t="shared" si="15"/>
      </c>
      <c r="Y32" s="73">
        <f t="shared" si="16"/>
      </c>
      <c r="Z32" s="73">
        <f t="shared" si="17"/>
      </c>
      <c r="AA32" s="73">
        <f t="shared" si="18"/>
      </c>
      <c r="AB32" s="93">
        <f t="shared" si="8"/>
      </c>
      <c r="AC32" s="93">
        <f t="shared" si="8"/>
      </c>
      <c r="AD32" s="93">
        <f t="shared" si="8"/>
      </c>
      <c r="AE32" s="93">
        <f t="shared" si="8"/>
      </c>
      <c r="AF32" s="93">
        <f t="shared" si="9"/>
        <v>0</v>
      </c>
      <c r="AG32" s="93">
        <f t="shared" si="8"/>
      </c>
      <c r="AH32" s="93">
        <f t="shared" si="10"/>
        <v>0</v>
      </c>
    </row>
    <row r="33" spans="1:34" ht="17.25" customHeight="1">
      <c r="A33" s="77">
        <v>27</v>
      </c>
      <c r="B33" s="35"/>
      <c r="C33" s="37"/>
      <c r="D33" s="35"/>
      <c r="E33" s="37"/>
      <c r="F33" s="5"/>
      <c r="G33" s="6"/>
      <c r="H33" s="45"/>
      <c r="I33" s="7"/>
      <c r="J33" s="58"/>
      <c r="K33" s="71"/>
      <c r="L33" s="71"/>
      <c r="M33" s="71">
        <f t="shared" si="3"/>
      </c>
      <c r="N33" s="71">
        <f>IF(AB33="","",VLOOKUP(AF33,'基本データ'!$A$106:$B$112,2))</f>
      </c>
      <c r="O33" s="71">
        <f t="shared" si="4"/>
      </c>
      <c r="P33" s="71" t="str">
        <f t="shared" si="5"/>
        <v>　</v>
      </c>
      <c r="Q33" s="71">
        <f t="shared" si="6"/>
      </c>
      <c r="R33" s="72">
        <f t="shared" si="7"/>
      </c>
      <c r="S33" s="73">
        <f t="shared" si="0"/>
      </c>
      <c r="T33" s="73">
        <f t="shared" si="11"/>
      </c>
      <c r="U33" s="73">
        <f t="shared" si="12"/>
      </c>
      <c r="V33" s="73">
        <f t="shared" si="13"/>
      </c>
      <c r="W33" s="73">
        <f t="shared" si="14"/>
      </c>
      <c r="X33" s="73">
        <f t="shared" si="15"/>
      </c>
      <c r="Y33" s="73">
        <f t="shared" si="16"/>
      </c>
      <c r="Z33" s="73">
        <f t="shared" si="17"/>
      </c>
      <c r="AA33" s="73">
        <f t="shared" si="18"/>
      </c>
      <c r="AB33" s="93">
        <f t="shared" si="8"/>
      </c>
      <c r="AC33" s="93">
        <f t="shared" si="8"/>
      </c>
      <c r="AD33" s="93">
        <f t="shared" si="8"/>
      </c>
      <c r="AE33" s="93">
        <f t="shared" si="8"/>
      </c>
      <c r="AF33" s="93">
        <f t="shared" si="9"/>
        <v>0</v>
      </c>
      <c r="AG33" s="93">
        <f t="shared" si="8"/>
      </c>
      <c r="AH33" s="93">
        <f t="shared" si="10"/>
        <v>0</v>
      </c>
    </row>
    <row r="34" spans="1:34" ht="16.5" customHeight="1">
      <c r="A34" s="77">
        <v>28</v>
      </c>
      <c r="B34" s="35"/>
      <c r="C34" s="37"/>
      <c r="D34" s="35"/>
      <c r="E34" s="37"/>
      <c r="F34" s="5"/>
      <c r="G34" s="6"/>
      <c r="H34" s="45"/>
      <c r="I34" s="7"/>
      <c r="J34" s="58"/>
      <c r="K34" s="71"/>
      <c r="L34" s="71"/>
      <c r="M34" s="71">
        <f t="shared" si="3"/>
      </c>
      <c r="N34" s="71">
        <f>IF(AB34="","",VLOOKUP(AF34,'基本データ'!$A$106:$B$112,2))</f>
      </c>
      <c r="O34" s="71">
        <f t="shared" si="4"/>
      </c>
      <c r="P34" s="71" t="str">
        <f t="shared" si="5"/>
        <v>　</v>
      </c>
      <c r="Q34" s="71">
        <f t="shared" si="6"/>
      </c>
      <c r="R34" s="72">
        <f t="shared" si="7"/>
      </c>
      <c r="S34" s="73">
        <f t="shared" si="0"/>
      </c>
      <c r="T34" s="73">
        <f t="shared" si="11"/>
      </c>
      <c r="U34" s="73">
        <f t="shared" si="12"/>
      </c>
      <c r="V34" s="73">
        <f t="shared" si="13"/>
      </c>
      <c r="W34" s="73">
        <f t="shared" si="14"/>
      </c>
      <c r="X34" s="73">
        <f t="shared" si="15"/>
      </c>
      <c r="Y34" s="73">
        <f t="shared" si="16"/>
      </c>
      <c r="Z34" s="73">
        <f t="shared" si="17"/>
      </c>
      <c r="AA34" s="73">
        <f t="shared" si="18"/>
      </c>
      <c r="AB34" s="93">
        <f t="shared" si="8"/>
      </c>
      <c r="AC34" s="93">
        <f t="shared" si="8"/>
      </c>
      <c r="AD34" s="93">
        <f t="shared" si="8"/>
      </c>
      <c r="AE34" s="93">
        <f t="shared" si="8"/>
      </c>
      <c r="AF34" s="93">
        <f t="shared" si="9"/>
        <v>0</v>
      </c>
      <c r="AG34" s="93">
        <f t="shared" si="8"/>
      </c>
      <c r="AH34" s="93">
        <f t="shared" si="10"/>
        <v>0</v>
      </c>
    </row>
    <row r="35" spans="1:34" ht="16.5" customHeight="1">
      <c r="A35" s="77">
        <v>29</v>
      </c>
      <c r="B35" s="35"/>
      <c r="C35" s="37"/>
      <c r="D35" s="35"/>
      <c r="E35" s="37"/>
      <c r="F35" s="5"/>
      <c r="G35" s="6"/>
      <c r="H35" s="45"/>
      <c r="I35" s="7"/>
      <c r="J35" s="58"/>
      <c r="K35" s="71"/>
      <c r="L35" s="71"/>
      <c r="M35" s="71">
        <f t="shared" si="3"/>
      </c>
      <c r="N35" s="71">
        <f>IF(AB35="","",VLOOKUP(AF35,'基本データ'!$A$106:$B$112,2))</f>
      </c>
      <c r="O35" s="71">
        <f t="shared" si="4"/>
      </c>
      <c r="P35" s="71" t="str">
        <f t="shared" si="5"/>
        <v>　</v>
      </c>
      <c r="Q35" s="71">
        <f t="shared" si="6"/>
      </c>
      <c r="R35" s="72">
        <f t="shared" si="7"/>
      </c>
      <c r="S35" s="73">
        <f t="shared" si="0"/>
      </c>
      <c r="T35" s="73">
        <f t="shared" si="11"/>
      </c>
      <c r="U35" s="73">
        <f t="shared" si="12"/>
      </c>
      <c r="V35" s="73">
        <f t="shared" si="13"/>
      </c>
      <c r="W35" s="73">
        <f t="shared" si="14"/>
      </c>
      <c r="X35" s="73">
        <f t="shared" si="15"/>
      </c>
      <c r="Y35" s="73">
        <f t="shared" si="16"/>
      </c>
      <c r="Z35" s="73">
        <f t="shared" si="17"/>
      </c>
      <c r="AA35" s="73">
        <f t="shared" si="18"/>
      </c>
      <c r="AB35" s="93">
        <f t="shared" si="8"/>
      </c>
      <c r="AC35" s="93">
        <f t="shared" si="8"/>
      </c>
      <c r="AD35" s="93">
        <f t="shared" si="8"/>
      </c>
      <c r="AE35" s="93">
        <f t="shared" si="8"/>
      </c>
      <c r="AF35" s="93">
        <f t="shared" si="9"/>
        <v>0</v>
      </c>
      <c r="AG35" s="93">
        <f t="shared" si="8"/>
      </c>
      <c r="AH35" s="93">
        <f t="shared" si="10"/>
        <v>0</v>
      </c>
    </row>
    <row r="36" spans="1:34" ht="16.5" customHeight="1" thickBot="1">
      <c r="A36" s="78">
        <v>30</v>
      </c>
      <c r="B36" s="36"/>
      <c r="C36" s="38"/>
      <c r="D36" s="36"/>
      <c r="E36" s="38"/>
      <c r="F36" s="9"/>
      <c r="G36" s="8"/>
      <c r="H36" s="46"/>
      <c r="I36" s="10"/>
      <c r="J36" s="58"/>
      <c r="K36" s="71"/>
      <c r="L36" s="71"/>
      <c r="M36" s="71">
        <f t="shared" si="3"/>
      </c>
      <c r="N36" s="71">
        <f>IF(AB36="","",VLOOKUP(AF36,'基本データ'!$A$106:$B$112,2))</f>
      </c>
      <c r="O36" s="71">
        <f t="shared" si="4"/>
      </c>
      <c r="P36" s="71" t="str">
        <f t="shared" si="5"/>
        <v>　</v>
      </c>
      <c r="Q36" s="71">
        <f t="shared" si="6"/>
      </c>
      <c r="R36" s="72">
        <f t="shared" si="7"/>
      </c>
      <c r="S36" s="73">
        <f t="shared" si="0"/>
      </c>
      <c r="T36" s="73">
        <f t="shared" si="11"/>
      </c>
      <c r="U36" s="73">
        <f t="shared" si="12"/>
      </c>
      <c r="V36" s="73">
        <f t="shared" si="13"/>
      </c>
      <c r="W36" s="73">
        <f t="shared" si="14"/>
      </c>
      <c r="X36" s="73">
        <f t="shared" si="15"/>
      </c>
      <c r="Y36" s="73">
        <f t="shared" si="16"/>
      </c>
      <c r="Z36" s="73">
        <f t="shared" si="17"/>
      </c>
      <c r="AA36" s="73">
        <f t="shared" si="18"/>
      </c>
      <c r="AB36" s="93">
        <f t="shared" si="8"/>
      </c>
      <c r="AC36" s="93">
        <f t="shared" si="8"/>
      </c>
      <c r="AD36" s="93">
        <f t="shared" si="8"/>
      </c>
      <c r="AE36" s="93">
        <f t="shared" si="8"/>
      </c>
      <c r="AF36" s="93">
        <f t="shared" si="9"/>
        <v>0</v>
      </c>
      <c r="AG36" s="93">
        <f t="shared" si="8"/>
      </c>
      <c r="AH36" s="93">
        <f t="shared" si="10"/>
        <v>0</v>
      </c>
    </row>
    <row r="37" spans="1:34" ht="16.5" customHeight="1">
      <c r="A37" s="13"/>
      <c r="B37" s="12"/>
      <c r="C37" s="12"/>
      <c r="D37" s="12"/>
      <c r="E37" s="12"/>
      <c r="F37" s="11"/>
      <c r="G37" s="12"/>
      <c r="H37" s="50"/>
      <c r="I37" s="12"/>
      <c r="J37" s="58"/>
      <c r="K37" s="71"/>
      <c r="L37" s="71"/>
      <c r="M37" s="71">
        <f t="shared" si="3"/>
      </c>
      <c r="N37" s="71">
        <f>IF(AB37="","",VLOOKUP(AF37,'基本データ'!$A$106:$B$112,2))</f>
      </c>
      <c r="O37" s="71">
        <f t="shared" si="4"/>
      </c>
      <c r="P37" s="71" t="str">
        <f t="shared" si="5"/>
        <v>　</v>
      </c>
      <c r="Q37" s="71">
        <f t="shared" si="6"/>
      </c>
      <c r="R37" s="72">
        <f t="shared" si="7"/>
      </c>
      <c r="S37" s="73">
        <f t="shared" si="0"/>
      </c>
      <c r="T37" s="73">
        <f t="shared" si="11"/>
      </c>
      <c r="U37" s="73">
        <f t="shared" si="12"/>
      </c>
      <c r="V37" s="73">
        <f t="shared" si="13"/>
      </c>
      <c r="W37" s="73">
        <f t="shared" si="14"/>
      </c>
      <c r="X37" s="73">
        <f t="shared" si="15"/>
      </c>
      <c r="Y37" s="73">
        <f t="shared" si="16"/>
      </c>
      <c r="Z37" s="73">
        <f t="shared" si="17"/>
      </c>
      <c r="AA37" s="73">
        <f t="shared" si="18"/>
      </c>
      <c r="AB37" s="93">
        <f t="shared" si="8"/>
      </c>
      <c r="AC37" s="93">
        <f t="shared" si="8"/>
      </c>
      <c r="AD37" s="93">
        <f t="shared" si="8"/>
      </c>
      <c r="AE37" s="93">
        <f t="shared" si="8"/>
      </c>
      <c r="AF37" s="93">
        <f t="shared" si="9"/>
        <v>0</v>
      </c>
      <c r="AG37" s="93">
        <f t="shared" si="8"/>
      </c>
      <c r="AH37" s="93">
        <f t="shared" si="10"/>
        <v>0</v>
      </c>
    </row>
    <row r="38" spans="1:34" ht="16.5" customHeight="1">
      <c r="A38" s="13"/>
      <c r="B38" s="12"/>
      <c r="C38" s="12"/>
      <c r="D38" s="12"/>
      <c r="E38" s="12"/>
      <c r="F38" s="11"/>
      <c r="G38" s="12"/>
      <c r="H38" s="50"/>
      <c r="I38" s="12"/>
      <c r="J38" s="58"/>
      <c r="K38" s="71"/>
      <c r="L38" s="71"/>
      <c r="M38" s="71">
        <f t="shared" si="3"/>
      </c>
      <c r="N38" s="71">
        <f>IF(AB38="","",VLOOKUP(AF38,'基本データ'!$A$106:$B$112,2))</f>
      </c>
      <c r="O38" s="71">
        <f t="shared" si="4"/>
      </c>
      <c r="P38" s="71" t="str">
        <f t="shared" si="5"/>
        <v>　</v>
      </c>
      <c r="Q38" s="71">
        <f t="shared" si="6"/>
      </c>
      <c r="R38" s="72">
        <f t="shared" si="7"/>
      </c>
      <c r="S38" s="73">
        <f t="shared" si="0"/>
      </c>
      <c r="T38" s="73">
        <f t="shared" si="11"/>
      </c>
      <c r="U38" s="73">
        <f t="shared" si="12"/>
      </c>
      <c r="V38" s="73">
        <f t="shared" si="13"/>
      </c>
      <c r="W38" s="73">
        <f t="shared" si="14"/>
      </c>
      <c r="X38" s="73">
        <f t="shared" si="15"/>
      </c>
      <c r="Y38" s="73">
        <f t="shared" si="16"/>
      </c>
      <c r="Z38" s="73">
        <f t="shared" si="17"/>
      </c>
      <c r="AA38" s="73">
        <f t="shared" si="18"/>
      </c>
      <c r="AB38" s="93">
        <f t="shared" si="8"/>
      </c>
      <c r="AC38" s="93">
        <f t="shared" si="8"/>
      </c>
      <c r="AD38" s="93">
        <f t="shared" si="8"/>
      </c>
      <c r="AE38" s="93">
        <f t="shared" si="8"/>
      </c>
      <c r="AF38" s="93">
        <f t="shared" si="9"/>
        <v>0</v>
      </c>
      <c r="AG38" s="93">
        <f t="shared" si="8"/>
      </c>
      <c r="AH38" s="93">
        <f t="shared" si="10"/>
        <v>0</v>
      </c>
    </row>
    <row r="39" spans="1:34" ht="16.5" customHeight="1">
      <c r="A39" s="13"/>
      <c r="B39" s="12"/>
      <c r="C39" s="12"/>
      <c r="D39" s="12"/>
      <c r="E39" s="12"/>
      <c r="F39" s="11"/>
      <c r="G39" s="12"/>
      <c r="H39" s="50"/>
      <c r="I39" s="12"/>
      <c r="J39" s="58"/>
      <c r="K39" s="71"/>
      <c r="L39" s="71"/>
      <c r="M39" s="71">
        <f t="shared" si="3"/>
      </c>
      <c r="N39" s="71">
        <f>IF(AB39="","",VLOOKUP(AF39,'基本データ'!$A$106:$B$112,2))</f>
      </c>
      <c r="O39" s="71">
        <f t="shared" si="4"/>
      </c>
      <c r="P39" s="71" t="str">
        <f t="shared" si="5"/>
        <v>　</v>
      </c>
      <c r="Q39" s="71">
        <f t="shared" si="6"/>
      </c>
      <c r="R39" s="72">
        <f t="shared" si="7"/>
      </c>
      <c r="S39" s="73">
        <f aca="true" t="shared" si="19" ref="S39:S66">IF(ISERROR(K39),1,"")</f>
      </c>
      <c r="T39" s="73">
        <f t="shared" si="11"/>
      </c>
      <c r="U39" s="73">
        <f t="shared" si="12"/>
      </c>
      <c r="V39" s="73">
        <f t="shared" si="13"/>
      </c>
      <c r="W39" s="73">
        <f t="shared" si="14"/>
      </c>
      <c r="X39" s="73">
        <f t="shared" si="15"/>
      </c>
      <c r="Y39" s="73">
        <f t="shared" si="16"/>
      </c>
      <c r="Z39" s="73">
        <f t="shared" si="17"/>
      </c>
      <c r="AA39" s="73">
        <f t="shared" si="18"/>
      </c>
      <c r="AB39" s="93">
        <f t="shared" si="8"/>
      </c>
      <c r="AC39" s="93">
        <f t="shared" si="8"/>
      </c>
      <c r="AD39" s="93">
        <f t="shared" si="8"/>
      </c>
      <c r="AE39" s="93">
        <f t="shared" si="8"/>
      </c>
      <c r="AF39" s="93">
        <f t="shared" si="9"/>
        <v>0</v>
      </c>
      <c r="AG39" s="93">
        <f t="shared" si="8"/>
      </c>
      <c r="AH39" s="93">
        <f t="shared" si="10"/>
        <v>0</v>
      </c>
    </row>
    <row r="40" spans="1:34" ht="16.5" customHeight="1">
      <c r="A40" s="13"/>
      <c r="B40" s="12"/>
      <c r="C40" s="12"/>
      <c r="D40" s="12"/>
      <c r="E40" s="12"/>
      <c r="F40" s="11"/>
      <c r="G40" s="12"/>
      <c r="H40" s="50"/>
      <c r="I40" s="12"/>
      <c r="J40" s="58"/>
      <c r="K40" s="71"/>
      <c r="L40" s="71"/>
      <c r="M40" s="71">
        <f t="shared" si="3"/>
      </c>
      <c r="N40" s="71">
        <f>IF(AB40="","",VLOOKUP(AF40,'基本データ'!$A$106:$B$112,2))</f>
      </c>
      <c r="O40" s="71">
        <f t="shared" si="4"/>
      </c>
      <c r="P40" s="71" t="str">
        <f t="shared" si="5"/>
        <v>　</v>
      </c>
      <c r="Q40" s="71">
        <f t="shared" si="6"/>
      </c>
      <c r="R40" s="72">
        <f t="shared" si="7"/>
      </c>
      <c r="S40" s="73">
        <f t="shared" si="19"/>
      </c>
      <c r="T40" s="73">
        <f t="shared" si="11"/>
      </c>
      <c r="U40" s="73">
        <f t="shared" si="12"/>
      </c>
      <c r="V40" s="73">
        <f t="shared" si="13"/>
      </c>
      <c r="W40" s="73">
        <f t="shared" si="14"/>
      </c>
      <c r="X40" s="73">
        <f t="shared" si="15"/>
      </c>
      <c r="Y40" s="73">
        <f t="shared" si="16"/>
      </c>
      <c r="Z40" s="73">
        <f t="shared" si="17"/>
      </c>
      <c r="AA40" s="73">
        <f t="shared" si="18"/>
      </c>
      <c r="AB40" s="93">
        <f aca="true" t="shared" si="20" ref="AB40:AG66">TRIM(INDEX($A:$I,ROW(),COLUMN()-26))</f>
      </c>
      <c r="AC40" s="93">
        <f t="shared" si="20"/>
      </c>
      <c r="AD40" s="93">
        <f t="shared" si="20"/>
      </c>
      <c r="AE40" s="93">
        <f t="shared" si="20"/>
      </c>
      <c r="AF40" s="93">
        <f t="shared" si="9"/>
        <v>0</v>
      </c>
      <c r="AG40" s="93">
        <f t="shared" si="20"/>
      </c>
      <c r="AH40" s="93">
        <f t="shared" si="10"/>
        <v>0</v>
      </c>
    </row>
    <row r="41" spans="1:34" ht="16.5" customHeight="1">
      <c r="A41" s="58"/>
      <c r="B41" s="51"/>
      <c r="C41" s="51"/>
      <c r="D41" s="51"/>
      <c r="E41" s="51"/>
      <c r="F41" s="51"/>
      <c r="G41" s="51"/>
      <c r="H41" s="52"/>
      <c r="I41" s="51"/>
      <c r="J41" s="58"/>
      <c r="K41" s="71"/>
      <c r="L41" s="71"/>
      <c r="M41" s="71">
        <f t="shared" si="3"/>
      </c>
      <c r="N41" s="71">
        <f>IF(AB41="","",VLOOKUP(AF41,'基本データ'!$A$106:$B$112,2))</f>
      </c>
      <c r="O41" s="71">
        <f t="shared" si="4"/>
      </c>
      <c r="P41" s="71" t="str">
        <f t="shared" si="5"/>
        <v>　</v>
      </c>
      <c r="Q41" s="71">
        <f t="shared" si="6"/>
      </c>
      <c r="R41" s="72">
        <f t="shared" si="7"/>
      </c>
      <c r="S41" s="73">
        <f t="shared" si="19"/>
      </c>
      <c r="T41" s="73">
        <f t="shared" si="11"/>
      </c>
      <c r="U41" s="73">
        <f t="shared" si="12"/>
      </c>
      <c r="V41" s="73">
        <f t="shared" si="13"/>
      </c>
      <c r="W41" s="73">
        <f t="shared" si="14"/>
      </c>
      <c r="X41" s="73">
        <f t="shared" si="15"/>
      </c>
      <c r="Y41" s="73">
        <f t="shared" si="16"/>
      </c>
      <c r="Z41" s="73">
        <f t="shared" si="17"/>
      </c>
      <c r="AA41" s="73">
        <f t="shared" si="18"/>
      </c>
      <c r="AB41" s="93">
        <f t="shared" si="20"/>
      </c>
      <c r="AC41" s="93">
        <f t="shared" si="20"/>
      </c>
      <c r="AD41" s="93">
        <f t="shared" si="20"/>
      </c>
      <c r="AE41" s="93">
        <f t="shared" si="20"/>
      </c>
      <c r="AF41" s="93">
        <f t="shared" si="9"/>
        <v>0</v>
      </c>
      <c r="AG41" s="93">
        <f t="shared" si="20"/>
      </c>
      <c r="AH41" s="93">
        <f t="shared" si="10"/>
        <v>0</v>
      </c>
    </row>
    <row r="42" spans="1:34" ht="16.5" customHeight="1">
      <c r="A42" s="58"/>
      <c r="B42" s="51"/>
      <c r="C42" s="51"/>
      <c r="D42" s="51"/>
      <c r="E42" s="51"/>
      <c r="F42" s="51"/>
      <c r="G42" s="51"/>
      <c r="H42" s="52"/>
      <c r="I42" s="51"/>
      <c r="J42" s="58"/>
      <c r="K42" s="71"/>
      <c r="L42" s="71"/>
      <c r="M42" s="71">
        <f t="shared" si="3"/>
      </c>
      <c r="N42" s="71">
        <f>IF(AB42="","",VLOOKUP(AF42,'基本データ'!$A$106:$B$112,2))</f>
      </c>
      <c r="O42" s="71">
        <f t="shared" si="4"/>
      </c>
      <c r="P42" s="71" t="str">
        <f t="shared" si="5"/>
        <v>　</v>
      </c>
      <c r="Q42" s="71">
        <f t="shared" si="6"/>
      </c>
      <c r="R42" s="72">
        <f t="shared" si="7"/>
      </c>
      <c r="S42" s="73">
        <f t="shared" si="19"/>
      </c>
      <c r="T42" s="73">
        <f t="shared" si="11"/>
      </c>
      <c r="U42" s="73">
        <f t="shared" si="12"/>
      </c>
      <c r="V42" s="73">
        <f t="shared" si="13"/>
      </c>
      <c r="W42" s="73">
        <f t="shared" si="14"/>
      </c>
      <c r="X42" s="73">
        <f t="shared" si="15"/>
      </c>
      <c r="Y42" s="73">
        <f t="shared" si="16"/>
      </c>
      <c r="Z42" s="73">
        <f t="shared" si="17"/>
      </c>
      <c r="AA42" s="73">
        <f t="shared" si="18"/>
      </c>
      <c r="AB42" s="93">
        <f t="shared" si="20"/>
      </c>
      <c r="AC42" s="93">
        <f t="shared" si="20"/>
      </c>
      <c r="AD42" s="93">
        <f t="shared" si="20"/>
      </c>
      <c r="AE42" s="93">
        <f t="shared" si="20"/>
      </c>
      <c r="AF42" s="93">
        <f t="shared" si="9"/>
        <v>0</v>
      </c>
      <c r="AG42" s="93">
        <f t="shared" si="20"/>
      </c>
      <c r="AH42" s="93">
        <f t="shared" si="10"/>
        <v>0</v>
      </c>
    </row>
    <row r="43" spans="1:34" ht="16.5" customHeight="1">
      <c r="A43" s="58"/>
      <c r="B43" s="51"/>
      <c r="C43" s="51"/>
      <c r="D43" s="51"/>
      <c r="E43" s="51"/>
      <c r="F43" s="51"/>
      <c r="G43" s="51"/>
      <c r="H43" s="52"/>
      <c r="I43" s="51"/>
      <c r="J43" s="58"/>
      <c r="K43" s="71"/>
      <c r="L43" s="71"/>
      <c r="M43" s="71">
        <f t="shared" si="3"/>
      </c>
      <c r="N43" s="71">
        <f>IF(AB43="","",VLOOKUP(AF43,'基本データ'!$A$106:$B$112,2))</f>
      </c>
      <c r="O43" s="71">
        <f t="shared" si="4"/>
      </c>
      <c r="P43" s="71" t="str">
        <f t="shared" si="5"/>
        <v>　</v>
      </c>
      <c r="Q43" s="71">
        <f t="shared" si="6"/>
      </c>
      <c r="R43" s="72">
        <f t="shared" si="7"/>
      </c>
      <c r="S43" s="73">
        <f t="shared" si="19"/>
      </c>
      <c r="T43" s="73">
        <f t="shared" si="11"/>
      </c>
      <c r="U43" s="73">
        <f t="shared" si="12"/>
      </c>
      <c r="V43" s="73">
        <f t="shared" si="13"/>
      </c>
      <c r="W43" s="73">
        <f t="shared" si="14"/>
      </c>
      <c r="X43" s="73">
        <f t="shared" si="15"/>
      </c>
      <c r="Y43" s="73">
        <f t="shared" si="16"/>
      </c>
      <c r="Z43" s="73">
        <f t="shared" si="17"/>
      </c>
      <c r="AA43" s="73">
        <f t="shared" si="18"/>
      </c>
      <c r="AB43" s="93">
        <f t="shared" si="20"/>
      </c>
      <c r="AC43" s="93">
        <f t="shared" si="20"/>
      </c>
      <c r="AD43" s="93">
        <f t="shared" si="20"/>
      </c>
      <c r="AE43" s="93">
        <f t="shared" si="20"/>
      </c>
      <c r="AF43" s="93">
        <f t="shared" si="9"/>
        <v>0</v>
      </c>
      <c r="AG43" s="93">
        <f t="shared" si="20"/>
      </c>
      <c r="AH43" s="93">
        <f t="shared" si="10"/>
        <v>0</v>
      </c>
    </row>
    <row r="44" spans="1:34" ht="16.5" customHeight="1">
      <c r="A44" s="58"/>
      <c r="B44" s="51"/>
      <c r="C44" s="51"/>
      <c r="D44" s="51"/>
      <c r="E44" s="51"/>
      <c r="F44" s="51"/>
      <c r="G44" s="51"/>
      <c r="H44" s="52"/>
      <c r="I44" s="51"/>
      <c r="J44" s="58"/>
      <c r="K44" s="71"/>
      <c r="L44" s="71"/>
      <c r="M44" s="71">
        <f t="shared" si="3"/>
      </c>
      <c r="N44" s="71">
        <f>IF(AB44="","",VLOOKUP(AF44,'基本データ'!$A$106:$B$112,2))</f>
      </c>
      <c r="O44" s="71">
        <f t="shared" si="4"/>
      </c>
      <c r="P44" s="71" t="str">
        <f t="shared" si="5"/>
        <v>　</v>
      </c>
      <c r="Q44" s="71">
        <f t="shared" si="6"/>
      </c>
      <c r="R44" s="72">
        <f t="shared" si="7"/>
      </c>
      <c r="S44" s="73">
        <f t="shared" si="19"/>
      </c>
      <c r="T44" s="73">
        <f t="shared" si="11"/>
      </c>
      <c r="U44" s="73">
        <f t="shared" si="12"/>
      </c>
      <c r="V44" s="73">
        <f t="shared" si="13"/>
      </c>
      <c r="W44" s="73">
        <f t="shared" si="14"/>
      </c>
      <c r="X44" s="73">
        <f t="shared" si="15"/>
      </c>
      <c r="Y44" s="73">
        <f t="shared" si="16"/>
      </c>
      <c r="Z44" s="73">
        <f t="shared" si="17"/>
      </c>
      <c r="AA44" s="73">
        <f t="shared" si="18"/>
      </c>
      <c r="AB44" s="93">
        <f t="shared" si="20"/>
      </c>
      <c r="AC44" s="93">
        <f t="shared" si="20"/>
      </c>
      <c r="AD44" s="93">
        <f t="shared" si="20"/>
      </c>
      <c r="AE44" s="93">
        <f t="shared" si="20"/>
      </c>
      <c r="AF44" s="93">
        <f t="shared" si="9"/>
        <v>0</v>
      </c>
      <c r="AG44" s="93">
        <f t="shared" si="20"/>
      </c>
      <c r="AH44" s="93">
        <f t="shared" si="10"/>
        <v>0</v>
      </c>
    </row>
    <row r="45" spans="1:34" ht="16.5" customHeight="1">
      <c r="A45" s="58"/>
      <c r="B45" s="51"/>
      <c r="C45" s="51"/>
      <c r="D45" s="51"/>
      <c r="E45" s="51"/>
      <c r="F45" s="51"/>
      <c r="G45" s="51"/>
      <c r="H45" s="52"/>
      <c r="I45" s="51"/>
      <c r="J45" s="58"/>
      <c r="K45" s="71"/>
      <c r="L45" s="71"/>
      <c r="M45" s="71">
        <f t="shared" si="3"/>
      </c>
      <c r="N45" s="71">
        <f>IF(AB45="","",VLOOKUP(AF45,'基本データ'!$A$106:$B$112,2))</f>
      </c>
      <c r="O45" s="71">
        <f t="shared" si="4"/>
      </c>
      <c r="P45" s="71" t="str">
        <f t="shared" si="5"/>
        <v>　</v>
      </c>
      <c r="Q45" s="71">
        <f t="shared" si="6"/>
      </c>
      <c r="R45" s="72">
        <f t="shared" si="7"/>
      </c>
      <c r="S45" s="73">
        <f t="shared" si="19"/>
      </c>
      <c r="T45" s="73">
        <f t="shared" si="11"/>
      </c>
      <c r="U45" s="73">
        <f t="shared" si="12"/>
      </c>
      <c r="V45" s="73">
        <f t="shared" si="13"/>
      </c>
      <c r="W45" s="73">
        <f t="shared" si="14"/>
      </c>
      <c r="X45" s="73">
        <f t="shared" si="15"/>
      </c>
      <c r="Y45" s="73">
        <f t="shared" si="16"/>
      </c>
      <c r="Z45" s="73">
        <f t="shared" si="17"/>
      </c>
      <c r="AA45" s="73">
        <f t="shared" si="18"/>
      </c>
      <c r="AB45" s="93">
        <f t="shared" si="20"/>
      </c>
      <c r="AC45" s="93">
        <f t="shared" si="20"/>
      </c>
      <c r="AD45" s="93">
        <f t="shared" si="20"/>
      </c>
      <c r="AE45" s="93">
        <f t="shared" si="20"/>
      </c>
      <c r="AF45" s="93">
        <f t="shared" si="9"/>
        <v>0</v>
      </c>
      <c r="AG45" s="93">
        <f t="shared" si="20"/>
      </c>
      <c r="AH45" s="93">
        <f t="shared" si="10"/>
        <v>0</v>
      </c>
    </row>
    <row r="46" spans="1:34" ht="16.5" customHeight="1">
      <c r="A46" s="58"/>
      <c r="B46" s="51"/>
      <c r="C46" s="51"/>
      <c r="D46" s="51"/>
      <c r="E46" s="51"/>
      <c r="F46" s="51"/>
      <c r="G46" s="51"/>
      <c r="H46" s="52"/>
      <c r="I46" s="51"/>
      <c r="J46" s="58"/>
      <c r="K46" s="71"/>
      <c r="L46" s="71"/>
      <c r="M46" s="71">
        <f t="shared" si="3"/>
      </c>
      <c r="N46" s="71">
        <f>IF(AB46="","",VLOOKUP(AF46,'基本データ'!$A$106:$B$112,2))</f>
      </c>
      <c r="O46" s="71">
        <f t="shared" si="4"/>
      </c>
      <c r="P46" s="71" t="str">
        <f t="shared" si="5"/>
        <v>　</v>
      </c>
      <c r="Q46" s="71">
        <f t="shared" si="6"/>
      </c>
      <c r="R46" s="72">
        <f t="shared" si="7"/>
      </c>
      <c r="S46" s="73">
        <f t="shared" si="19"/>
      </c>
      <c r="T46" s="73">
        <f t="shared" si="11"/>
      </c>
      <c r="U46" s="73">
        <f t="shared" si="12"/>
      </c>
      <c r="V46" s="73">
        <f t="shared" si="13"/>
      </c>
      <c r="W46" s="73">
        <f t="shared" si="14"/>
      </c>
      <c r="X46" s="73">
        <f t="shared" si="15"/>
      </c>
      <c r="Y46" s="73">
        <f t="shared" si="16"/>
      </c>
      <c r="Z46" s="73">
        <f t="shared" si="17"/>
      </c>
      <c r="AA46" s="73">
        <f t="shared" si="18"/>
      </c>
      <c r="AB46" s="93">
        <f t="shared" si="20"/>
      </c>
      <c r="AC46" s="93">
        <f t="shared" si="20"/>
      </c>
      <c r="AD46" s="93">
        <f t="shared" si="20"/>
      </c>
      <c r="AE46" s="93">
        <f t="shared" si="20"/>
      </c>
      <c r="AF46" s="93">
        <f t="shared" si="9"/>
        <v>0</v>
      </c>
      <c r="AG46" s="93">
        <f t="shared" si="20"/>
      </c>
      <c r="AH46" s="93">
        <f t="shared" si="10"/>
        <v>0</v>
      </c>
    </row>
    <row r="47" spans="1:34" ht="16.5" customHeight="1">
      <c r="A47" s="58"/>
      <c r="B47" s="51"/>
      <c r="C47" s="51"/>
      <c r="D47" s="51"/>
      <c r="E47" s="51"/>
      <c r="F47" s="51"/>
      <c r="G47" s="51"/>
      <c r="H47" s="52"/>
      <c r="I47" s="51"/>
      <c r="J47" s="58"/>
      <c r="K47" s="71"/>
      <c r="L47" s="71"/>
      <c r="M47" s="71">
        <f t="shared" si="3"/>
      </c>
      <c r="N47" s="71">
        <f>IF(AB47="","",VLOOKUP(AF47,'基本データ'!$A$106:$B$112,2))</f>
      </c>
      <c r="O47" s="71">
        <f t="shared" si="4"/>
      </c>
      <c r="P47" s="71" t="str">
        <f t="shared" si="5"/>
        <v>　</v>
      </c>
      <c r="Q47" s="71">
        <f t="shared" si="6"/>
      </c>
      <c r="R47" s="72">
        <f t="shared" si="7"/>
      </c>
      <c r="S47" s="73">
        <f t="shared" si="19"/>
      </c>
      <c r="T47" s="73">
        <f t="shared" si="11"/>
      </c>
      <c r="U47" s="73">
        <f t="shared" si="12"/>
      </c>
      <c r="V47" s="73">
        <f t="shared" si="13"/>
      </c>
      <c r="W47" s="73">
        <f t="shared" si="14"/>
      </c>
      <c r="X47" s="73">
        <f t="shared" si="15"/>
      </c>
      <c r="Y47" s="73">
        <f t="shared" si="16"/>
      </c>
      <c r="Z47" s="73">
        <f t="shared" si="17"/>
      </c>
      <c r="AA47" s="73">
        <f t="shared" si="18"/>
      </c>
      <c r="AB47" s="93">
        <f t="shared" si="20"/>
      </c>
      <c r="AC47" s="93">
        <f t="shared" si="20"/>
      </c>
      <c r="AD47" s="93">
        <f t="shared" si="20"/>
      </c>
      <c r="AE47" s="93">
        <f t="shared" si="20"/>
      </c>
      <c r="AF47" s="93">
        <f t="shared" si="9"/>
        <v>0</v>
      </c>
      <c r="AG47" s="93">
        <f t="shared" si="20"/>
      </c>
      <c r="AH47" s="93">
        <f t="shared" si="10"/>
        <v>0</v>
      </c>
    </row>
    <row r="48" spans="1:34" ht="16.5" customHeight="1">
      <c r="A48" s="58"/>
      <c r="B48" s="51"/>
      <c r="C48" s="51"/>
      <c r="D48" s="51"/>
      <c r="E48" s="51"/>
      <c r="F48" s="51"/>
      <c r="G48" s="51"/>
      <c r="H48" s="52"/>
      <c r="I48" s="51"/>
      <c r="J48" s="58"/>
      <c r="K48" s="71"/>
      <c r="L48" s="71"/>
      <c r="M48" s="71">
        <f t="shared" si="3"/>
      </c>
      <c r="N48" s="71">
        <f>IF(AB48="","",VLOOKUP(AF48,'基本データ'!$A$106:$B$112,2))</f>
      </c>
      <c r="O48" s="71">
        <f t="shared" si="4"/>
      </c>
      <c r="P48" s="71" t="str">
        <f t="shared" si="5"/>
        <v>　</v>
      </c>
      <c r="Q48" s="71">
        <f t="shared" si="6"/>
      </c>
      <c r="R48" s="72">
        <f t="shared" si="7"/>
      </c>
      <c r="S48" s="73">
        <f t="shared" si="19"/>
      </c>
      <c r="T48" s="73">
        <f t="shared" si="11"/>
      </c>
      <c r="U48" s="73">
        <f t="shared" si="12"/>
      </c>
      <c r="V48" s="73">
        <f t="shared" si="13"/>
      </c>
      <c r="W48" s="73">
        <f t="shared" si="14"/>
      </c>
      <c r="X48" s="73">
        <f t="shared" si="15"/>
      </c>
      <c r="Y48" s="73">
        <f t="shared" si="16"/>
      </c>
      <c r="Z48" s="73">
        <f t="shared" si="17"/>
      </c>
      <c r="AA48" s="73">
        <f t="shared" si="18"/>
      </c>
      <c r="AB48" s="93">
        <f t="shared" si="20"/>
      </c>
      <c r="AC48" s="93">
        <f t="shared" si="20"/>
      </c>
      <c r="AD48" s="93">
        <f t="shared" si="20"/>
      </c>
      <c r="AE48" s="93">
        <f t="shared" si="20"/>
      </c>
      <c r="AF48" s="93">
        <f t="shared" si="9"/>
        <v>0</v>
      </c>
      <c r="AG48" s="93">
        <f t="shared" si="20"/>
      </c>
      <c r="AH48" s="93">
        <f t="shared" si="10"/>
        <v>0</v>
      </c>
    </row>
    <row r="49" spans="1:34" ht="16.5" customHeight="1">
      <c r="A49" s="58"/>
      <c r="B49" s="51"/>
      <c r="C49" s="51"/>
      <c r="D49" s="51"/>
      <c r="E49" s="51"/>
      <c r="F49" s="51"/>
      <c r="G49" s="51"/>
      <c r="H49" s="52"/>
      <c r="I49" s="51"/>
      <c r="J49" s="58"/>
      <c r="K49" s="71"/>
      <c r="L49" s="71"/>
      <c r="M49" s="71">
        <f t="shared" si="3"/>
      </c>
      <c r="N49" s="71">
        <f>IF(AB49="","",VLOOKUP(AF49,'基本データ'!$A$106:$B$112,2))</f>
      </c>
      <c r="O49" s="71">
        <f t="shared" si="4"/>
      </c>
      <c r="P49" s="71" t="str">
        <f t="shared" si="5"/>
        <v>　</v>
      </c>
      <c r="Q49" s="71">
        <f t="shared" si="6"/>
      </c>
      <c r="R49" s="72">
        <f t="shared" si="7"/>
      </c>
      <c r="S49" s="73">
        <f t="shared" si="19"/>
      </c>
      <c r="T49" s="73">
        <f t="shared" si="11"/>
      </c>
      <c r="U49" s="73">
        <f t="shared" si="12"/>
      </c>
      <c r="V49" s="73">
        <f t="shared" si="13"/>
      </c>
      <c r="W49" s="73">
        <f t="shared" si="14"/>
      </c>
      <c r="X49" s="73">
        <f t="shared" si="15"/>
      </c>
      <c r="Y49" s="73">
        <f t="shared" si="16"/>
      </c>
      <c r="Z49" s="73">
        <f t="shared" si="17"/>
      </c>
      <c r="AA49" s="73">
        <f t="shared" si="18"/>
      </c>
      <c r="AB49" s="93">
        <f t="shared" si="20"/>
      </c>
      <c r="AC49" s="93">
        <f t="shared" si="20"/>
      </c>
      <c r="AD49" s="93">
        <f t="shared" si="20"/>
      </c>
      <c r="AE49" s="93">
        <f t="shared" si="20"/>
      </c>
      <c r="AF49" s="93">
        <f t="shared" si="9"/>
        <v>0</v>
      </c>
      <c r="AG49" s="93">
        <f t="shared" si="20"/>
      </c>
      <c r="AH49" s="93">
        <f t="shared" si="10"/>
        <v>0</v>
      </c>
    </row>
    <row r="50" spans="1:34" ht="16.5" customHeight="1">
      <c r="A50" s="58"/>
      <c r="B50" s="51"/>
      <c r="C50" s="51"/>
      <c r="D50" s="51"/>
      <c r="E50" s="51"/>
      <c r="F50" s="51"/>
      <c r="G50" s="51"/>
      <c r="H50" s="52"/>
      <c r="I50" s="51"/>
      <c r="J50" s="58"/>
      <c r="K50" s="71"/>
      <c r="L50" s="71"/>
      <c r="M50" s="71">
        <f t="shared" si="3"/>
      </c>
      <c r="N50" s="71">
        <f>IF(AB50="","",VLOOKUP(AF50,'基本データ'!$A$106:$B$112,2))</f>
      </c>
      <c r="O50" s="71">
        <f t="shared" si="4"/>
      </c>
      <c r="P50" s="71" t="str">
        <f t="shared" si="5"/>
        <v>　</v>
      </c>
      <c r="Q50" s="71">
        <f t="shared" si="6"/>
      </c>
      <c r="R50" s="72">
        <f t="shared" si="7"/>
      </c>
      <c r="S50" s="73">
        <f t="shared" si="19"/>
      </c>
      <c r="T50" s="73">
        <f t="shared" si="11"/>
      </c>
      <c r="U50" s="73">
        <f t="shared" si="12"/>
      </c>
      <c r="V50" s="73">
        <f t="shared" si="13"/>
      </c>
      <c r="W50" s="73">
        <f t="shared" si="14"/>
      </c>
      <c r="X50" s="73">
        <f t="shared" si="15"/>
      </c>
      <c r="Y50" s="73">
        <f t="shared" si="16"/>
      </c>
      <c r="Z50" s="73">
        <f t="shared" si="17"/>
      </c>
      <c r="AA50" s="73">
        <f t="shared" si="18"/>
      </c>
      <c r="AB50" s="93">
        <f t="shared" si="20"/>
      </c>
      <c r="AC50" s="93">
        <f t="shared" si="20"/>
      </c>
      <c r="AD50" s="93">
        <f t="shared" si="20"/>
      </c>
      <c r="AE50" s="93">
        <f t="shared" si="20"/>
      </c>
      <c r="AF50" s="93">
        <f t="shared" si="9"/>
        <v>0</v>
      </c>
      <c r="AG50" s="93">
        <f t="shared" si="20"/>
      </c>
      <c r="AH50" s="93">
        <f t="shared" si="10"/>
        <v>0</v>
      </c>
    </row>
    <row r="51" spans="1:34" ht="16.5" customHeight="1">
      <c r="A51" s="58"/>
      <c r="B51" s="51"/>
      <c r="C51" s="51"/>
      <c r="D51" s="51"/>
      <c r="E51" s="51"/>
      <c r="F51" s="51"/>
      <c r="G51" s="51"/>
      <c r="H51" s="52"/>
      <c r="I51" s="51"/>
      <c r="J51" s="58"/>
      <c r="K51" s="71"/>
      <c r="L51" s="71"/>
      <c r="M51" s="71">
        <f t="shared" si="3"/>
      </c>
      <c r="N51" s="71">
        <f>IF(AB51="","",VLOOKUP(AF51,'基本データ'!$A$106:$B$112,2))</f>
      </c>
      <c r="O51" s="71">
        <f t="shared" si="4"/>
      </c>
      <c r="P51" s="71" t="str">
        <f t="shared" si="5"/>
        <v>　</v>
      </c>
      <c r="Q51" s="71">
        <f t="shared" si="6"/>
      </c>
      <c r="R51" s="72">
        <f t="shared" si="7"/>
      </c>
      <c r="S51" s="73">
        <f t="shared" si="19"/>
      </c>
      <c r="T51" s="73">
        <f t="shared" si="11"/>
      </c>
      <c r="U51" s="73">
        <f t="shared" si="12"/>
      </c>
      <c r="V51" s="73">
        <f t="shared" si="13"/>
      </c>
      <c r="W51" s="73">
        <f t="shared" si="14"/>
      </c>
      <c r="X51" s="73">
        <f t="shared" si="15"/>
      </c>
      <c r="Y51" s="73">
        <f t="shared" si="16"/>
      </c>
      <c r="Z51" s="73">
        <f t="shared" si="17"/>
      </c>
      <c r="AA51" s="73">
        <f t="shared" si="18"/>
      </c>
      <c r="AB51" s="93">
        <f t="shared" si="20"/>
      </c>
      <c r="AC51" s="93">
        <f t="shared" si="20"/>
      </c>
      <c r="AD51" s="93">
        <f t="shared" si="20"/>
      </c>
      <c r="AE51" s="93">
        <f t="shared" si="20"/>
      </c>
      <c r="AF51" s="93">
        <f t="shared" si="9"/>
        <v>0</v>
      </c>
      <c r="AG51" s="93">
        <f t="shared" si="20"/>
      </c>
      <c r="AH51" s="93">
        <f t="shared" si="10"/>
        <v>0</v>
      </c>
    </row>
    <row r="52" spans="1:34" ht="16.5" customHeight="1">
      <c r="A52" s="58"/>
      <c r="B52" s="51"/>
      <c r="C52" s="51"/>
      <c r="D52" s="51"/>
      <c r="E52" s="51"/>
      <c r="F52" s="51"/>
      <c r="G52" s="51"/>
      <c r="H52" s="52"/>
      <c r="I52" s="51"/>
      <c r="J52" s="58"/>
      <c r="K52" s="71"/>
      <c r="L52" s="71"/>
      <c r="M52" s="71">
        <f t="shared" si="3"/>
      </c>
      <c r="N52" s="71">
        <f>IF(AB52="","",VLOOKUP(AF52,'基本データ'!$A$106:$B$112,2))</f>
      </c>
      <c r="O52" s="71">
        <f t="shared" si="4"/>
      </c>
      <c r="P52" s="71" t="str">
        <f t="shared" si="5"/>
        <v>　</v>
      </c>
      <c r="Q52" s="71">
        <f t="shared" si="6"/>
      </c>
      <c r="R52" s="72">
        <f t="shared" si="7"/>
      </c>
      <c r="S52" s="73">
        <f t="shared" si="19"/>
      </c>
      <c r="T52" s="73">
        <f t="shared" si="11"/>
      </c>
      <c r="U52" s="73">
        <f t="shared" si="12"/>
      </c>
      <c r="V52" s="73">
        <f t="shared" si="13"/>
      </c>
      <c r="W52" s="73">
        <f t="shared" si="14"/>
      </c>
      <c r="X52" s="73">
        <f t="shared" si="15"/>
      </c>
      <c r="Y52" s="73">
        <f t="shared" si="16"/>
      </c>
      <c r="Z52" s="73">
        <f t="shared" si="17"/>
      </c>
      <c r="AA52" s="73">
        <f t="shared" si="18"/>
      </c>
      <c r="AB52" s="93">
        <f t="shared" si="20"/>
      </c>
      <c r="AC52" s="93">
        <f t="shared" si="20"/>
      </c>
      <c r="AD52" s="93">
        <f t="shared" si="20"/>
      </c>
      <c r="AE52" s="93">
        <f t="shared" si="20"/>
      </c>
      <c r="AF52" s="93">
        <f t="shared" si="9"/>
        <v>0</v>
      </c>
      <c r="AG52" s="93">
        <f t="shared" si="20"/>
      </c>
      <c r="AH52" s="93">
        <f t="shared" si="10"/>
        <v>0</v>
      </c>
    </row>
    <row r="53" spans="1:34" ht="16.5" customHeight="1">
      <c r="A53" s="58"/>
      <c r="B53" s="51"/>
      <c r="C53" s="51"/>
      <c r="D53" s="51"/>
      <c r="E53" s="51"/>
      <c r="F53" s="51"/>
      <c r="G53" s="51"/>
      <c r="H53" s="52"/>
      <c r="I53" s="51"/>
      <c r="J53" s="58"/>
      <c r="K53" s="71"/>
      <c r="L53" s="71"/>
      <c r="M53" s="71">
        <f t="shared" si="3"/>
      </c>
      <c r="N53" s="71">
        <f>IF(AB53="","",VLOOKUP(AF53,'基本データ'!$A$106:$B$112,2))</f>
      </c>
      <c r="O53" s="71">
        <f t="shared" si="4"/>
      </c>
      <c r="P53" s="71" t="str">
        <f t="shared" si="5"/>
        <v>　</v>
      </c>
      <c r="Q53" s="71">
        <f t="shared" si="6"/>
      </c>
      <c r="R53" s="72">
        <f t="shared" si="7"/>
      </c>
      <c r="S53" s="73">
        <f t="shared" si="19"/>
      </c>
      <c r="T53" s="73">
        <f t="shared" si="11"/>
      </c>
      <c r="U53" s="73">
        <f t="shared" si="12"/>
      </c>
      <c r="V53" s="73">
        <f t="shared" si="13"/>
      </c>
      <c r="W53" s="73">
        <f t="shared" si="14"/>
      </c>
      <c r="X53" s="73">
        <f t="shared" si="15"/>
      </c>
      <c r="Y53" s="73">
        <f t="shared" si="16"/>
      </c>
      <c r="Z53" s="73">
        <f t="shared" si="17"/>
      </c>
      <c r="AA53" s="73">
        <f t="shared" si="18"/>
      </c>
      <c r="AB53" s="93">
        <f t="shared" si="20"/>
      </c>
      <c r="AC53" s="93">
        <f t="shared" si="20"/>
      </c>
      <c r="AD53" s="93">
        <f t="shared" si="20"/>
      </c>
      <c r="AE53" s="93">
        <f t="shared" si="20"/>
      </c>
      <c r="AF53" s="93">
        <f t="shared" si="9"/>
        <v>0</v>
      </c>
      <c r="AG53" s="93">
        <f t="shared" si="20"/>
      </c>
      <c r="AH53" s="93">
        <f t="shared" si="10"/>
        <v>0</v>
      </c>
    </row>
    <row r="54" spans="1:34" ht="16.5" customHeight="1">
      <c r="A54" s="58"/>
      <c r="B54" s="51"/>
      <c r="C54" s="51"/>
      <c r="D54" s="51"/>
      <c r="E54" s="51"/>
      <c r="F54" s="51"/>
      <c r="G54" s="51"/>
      <c r="H54" s="52"/>
      <c r="I54" s="51"/>
      <c r="J54" s="58"/>
      <c r="K54" s="71"/>
      <c r="L54" s="71"/>
      <c r="M54" s="71">
        <f t="shared" si="3"/>
      </c>
      <c r="N54" s="71">
        <f>IF(AB54="","",VLOOKUP(AF54,'基本データ'!$A$106:$B$112,2))</f>
      </c>
      <c r="O54" s="71">
        <f t="shared" si="4"/>
      </c>
      <c r="P54" s="71" t="str">
        <f t="shared" si="5"/>
        <v>　</v>
      </c>
      <c r="Q54" s="71">
        <f t="shared" si="6"/>
      </c>
      <c r="R54" s="72">
        <f t="shared" si="7"/>
      </c>
      <c r="S54" s="73">
        <f t="shared" si="19"/>
      </c>
      <c r="T54" s="73">
        <f t="shared" si="11"/>
      </c>
      <c r="U54" s="73">
        <f t="shared" si="12"/>
      </c>
      <c r="V54" s="73">
        <f t="shared" si="13"/>
      </c>
      <c r="W54" s="73">
        <f t="shared" si="14"/>
      </c>
      <c r="X54" s="73">
        <f t="shared" si="15"/>
      </c>
      <c r="Y54" s="73">
        <f t="shared" si="16"/>
      </c>
      <c r="Z54" s="73">
        <f t="shared" si="17"/>
      </c>
      <c r="AA54" s="73">
        <f t="shared" si="18"/>
      </c>
      <c r="AB54" s="93">
        <f t="shared" si="20"/>
      </c>
      <c r="AC54" s="93">
        <f t="shared" si="20"/>
      </c>
      <c r="AD54" s="93">
        <f t="shared" si="20"/>
      </c>
      <c r="AE54" s="93">
        <f t="shared" si="20"/>
      </c>
      <c r="AF54" s="93">
        <f t="shared" si="9"/>
        <v>0</v>
      </c>
      <c r="AG54" s="93">
        <f t="shared" si="20"/>
      </c>
      <c r="AH54" s="93">
        <f t="shared" si="10"/>
        <v>0</v>
      </c>
    </row>
    <row r="55" spans="1:34" ht="16.5" customHeight="1">
      <c r="A55" s="58"/>
      <c r="B55" s="51"/>
      <c r="C55" s="51"/>
      <c r="D55" s="51"/>
      <c r="E55" s="51"/>
      <c r="F55" s="51"/>
      <c r="G55" s="51"/>
      <c r="H55" s="52"/>
      <c r="I55" s="51"/>
      <c r="J55" s="58"/>
      <c r="K55" s="71"/>
      <c r="L55" s="71"/>
      <c r="M55" s="71">
        <f t="shared" si="3"/>
      </c>
      <c r="N55" s="71">
        <f>IF(AB55="","",VLOOKUP(AF55,'基本データ'!$A$106:$B$112,2))</f>
      </c>
      <c r="O55" s="71">
        <f t="shared" si="4"/>
      </c>
      <c r="P55" s="71" t="str">
        <f t="shared" si="5"/>
        <v>　</v>
      </c>
      <c r="Q55" s="71">
        <f t="shared" si="6"/>
      </c>
      <c r="R55" s="72">
        <f t="shared" si="7"/>
      </c>
      <c r="S55" s="73">
        <f t="shared" si="19"/>
      </c>
      <c r="T55" s="73">
        <f t="shared" si="11"/>
      </c>
      <c r="U55" s="73">
        <f t="shared" si="12"/>
      </c>
      <c r="V55" s="73">
        <f t="shared" si="13"/>
      </c>
      <c r="W55" s="73">
        <f t="shared" si="14"/>
      </c>
      <c r="X55" s="73">
        <f t="shared" si="15"/>
      </c>
      <c r="Y55" s="73">
        <f t="shared" si="16"/>
      </c>
      <c r="Z55" s="73">
        <f t="shared" si="17"/>
      </c>
      <c r="AA55" s="73">
        <f t="shared" si="18"/>
      </c>
      <c r="AB55" s="93">
        <f t="shared" si="20"/>
      </c>
      <c r="AC55" s="93">
        <f t="shared" si="20"/>
      </c>
      <c r="AD55" s="93">
        <f t="shared" si="20"/>
      </c>
      <c r="AE55" s="93">
        <f t="shared" si="20"/>
      </c>
      <c r="AF55" s="93">
        <f t="shared" si="9"/>
        <v>0</v>
      </c>
      <c r="AG55" s="93">
        <f t="shared" si="20"/>
      </c>
      <c r="AH55" s="93">
        <f t="shared" si="10"/>
        <v>0</v>
      </c>
    </row>
    <row r="56" spans="1:34" ht="16.5" customHeight="1">
      <c r="A56" s="58"/>
      <c r="B56" s="51"/>
      <c r="C56" s="51"/>
      <c r="D56" s="51"/>
      <c r="E56" s="51"/>
      <c r="F56" s="51"/>
      <c r="G56" s="51"/>
      <c r="H56" s="52"/>
      <c r="I56" s="51"/>
      <c r="J56" s="58"/>
      <c r="K56" s="71"/>
      <c r="L56" s="71"/>
      <c r="M56" s="71">
        <f t="shared" si="3"/>
      </c>
      <c r="N56" s="71">
        <f>IF(AB56="","",VLOOKUP(AF56,'基本データ'!$A$106:$B$112,2))</f>
      </c>
      <c r="O56" s="71">
        <f t="shared" si="4"/>
      </c>
      <c r="P56" s="71" t="str">
        <f t="shared" si="5"/>
        <v>　</v>
      </c>
      <c r="Q56" s="71">
        <f t="shared" si="6"/>
      </c>
      <c r="R56" s="72">
        <f t="shared" si="7"/>
      </c>
      <c r="S56" s="73">
        <f t="shared" si="19"/>
      </c>
      <c r="T56" s="73">
        <f t="shared" si="11"/>
      </c>
      <c r="U56" s="73">
        <f t="shared" si="12"/>
      </c>
      <c r="V56" s="73">
        <f t="shared" si="13"/>
      </c>
      <c r="W56" s="73">
        <f t="shared" si="14"/>
      </c>
      <c r="X56" s="73">
        <f t="shared" si="15"/>
      </c>
      <c r="Y56" s="73">
        <f t="shared" si="16"/>
      </c>
      <c r="Z56" s="73">
        <f t="shared" si="17"/>
      </c>
      <c r="AA56" s="73">
        <f t="shared" si="18"/>
      </c>
      <c r="AB56" s="93">
        <f t="shared" si="20"/>
      </c>
      <c r="AC56" s="93">
        <f t="shared" si="20"/>
      </c>
      <c r="AD56" s="93">
        <f t="shared" si="20"/>
      </c>
      <c r="AE56" s="93">
        <f t="shared" si="20"/>
      </c>
      <c r="AF56" s="93">
        <f t="shared" si="9"/>
        <v>0</v>
      </c>
      <c r="AG56" s="93">
        <f t="shared" si="20"/>
      </c>
      <c r="AH56" s="93">
        <f t="shared" si="10"/>
        <v>0</v>
      </c>
    </row>
    <row r="57" spans="1:34" ht="16.5" customHeight="1">
      <c r="A57" s="58"/>
      <c r="B57" s="51"/>
      <c r="C57" s="51"/>
      <c r="D57" s="51"/>
      <c r="E57" s="51"/>
      <c r="F57" s="51"/>
      <c r="G57" s="51"/>
      <c r="H57" s="52"/>
      <c r="I57" s="51"/>
      <c r="J57" s="58"/>
      <c r="K57" s="71"/>
      <c r="L57" s="71"/>
      <c r="M57" s="71">
        <f t="shared" si="3"/>
      </c>
      <c r="N57" s="71">
        <f>IF(AB57="","",VLOOKUP(AF57,'基本データ'!$A$106:$B$112,2))</f>
      </c>
      <c r="O57" s="71">
        <f t="shared" si="4"/>
      </c>
      <c r="P57" s="71" t="str">
        <f t="shared" si="5"/>
        <v>　</v>
      </c>
      <c r="Q57" s="71">
        <f t="shared" si="6"/>
      </c>
      <c r="R57" s="72">
        <f t="shared" si="7"/>
      </c>
      <c r="S57" s="73">
        <f t="shared" si="19"/>
      </c>
      <c r="T57" s="73">
        <f t="shared" si="11"/>
      </c>
      <c r="U57" s="73">
        <f t="shared" si="12"/>
      </c>
      <c r="V57" s="73">
        <f t="shared" si="13"/>
      </c>
      <c r="W57" s="73">
        <f t="shared" si="14"/>
      </c>
      <c r="X57" s="73">
        <f t="shared" si="15"/>
      </c>
      <c r="Y57" s="73">
        <f t="shared" si="16"/>
      </c>
      <c r="Z57" s="73">
        <f t="shared" si="17"/>
      </c>
      <c r="AA57" s="73">
        <f t="shared" si="18"/>
      </c>
      <c r="AB57" s="93">
        <f t="shared" si="20"/>
      </c>
      <c r="AC57" s="93">
        <f t="shared" si="20"/>
      </c>
      <c r="AD57" s="93">
        <f t="shared" si="20"/>
      </c>
      <c r="AE57" s="93">
        <f t="shared" si="20"/>
      </c>
      <c r="AF57" s="93">
        <f t="shared" si="9"/>
        <v>0</v>
      </c>
      <c r="AG57" s="93">
        <f t="shared" si="20"/>
      </c>
      <c r="AH57" s="93">
        <f t="shared" si="10"/>
        <v>0</v>
      </c>
    </row>
    <row r="58" spans="1:34" ht="16.5" customHeight="1">
      <c r="A58" s="58"/>
      <c r="B58" s="51"/>
      <c r="C58" s="51"/>
      <c r="D58" s="51"/>
      <c r="E58" s="51"/>
      <c r="F58" s="51"/>
      <c r="G58" s="51"/>
      <c r="H58" s="52"/>
      <c r="I58" s="51"/>
      <c r="J58" s="58"/>
      <c r="K58" s="71"/>
      <c r="L58" s="71"/>
      <c r="M58" s="71">
        <f t="shared" si="3"/>
      </c>
      <c r="N58" s="71">
        <f>IF(AB58="","",VLOOKUP(AF58,'基本データ'!$A$106:$B$112,2))</f>
      </c>
      <c r="O58" s="71">
        <f t="shared" si="4"/>
      </c>
      <c r="P58" s="71" t="str">
        <f t="shared" si="5"/>
        <v>　</v>
      </c>
      <c r="Q58" s="71">
        <f t="shared" si="6"/>
      </c>
      <c r="R58" s="72">
        <f t="shared" si="7"/>
      </c>
      <c r="S58" s="73">
        <f t="shared" si="19"/>
      </c>
      <c r="T58" s="73">
        <f t="shared" si="11"/>
      </c>
      <c r="U58" s="73">
        <f t="shared" si="12"/>
      </c>
      <c r="V58" s="73">
        <f t="shared" si="13"/>
      </c>
      <c r="W58" s="73">
        <f t="shared" si="14"/>
      </c>
      <c r="X58" s="73">
        <f t="shared" si="15"/>
      </c>
      <c r="Y58" s="73">
        <f t="shared" si="16"/>
      </c>
      <c r="Z58" s="73">
        <f t="shared" si="17"/>
      </c>
      <c r="AA58" s="73">
        <f t="shared" si="18"/>
      </c>
      <c r="AB58" s="93">
        <f t="shared" si="20"/>
      </c>
      <c r="AC58" s="93">
        <f t="shared" si="20"/>
      </c>
      <c r="AD58" s="93">
        <f t="shared" si="20"/>
      </c>
      <c r="AE58" s="93">
        <f t="shared" si="20"/>
      </c>
      <c r="AF58" s="93">
        <f t="shared" si="9"/>
        <v>0</v>
      </c>
      <c r="AG58" s="93">
        <f t="shared" si="20"/>
      </c>
      <c r="AH58" s="93">
        <f t="shared" si="10"/>
        <v>0</v>
      </c>
    </row>
    <row r="59" spans="1:34" ht="16.5" customHeight="1">
      <c r="A59" s="58"/>
      <c r="B59" s="51"/>
      <c r="C59" s="51"/>
      <c r="D59" s="51"/>
      <c r="E59" s="51"/>
      <c r="F59" s="51"/>
      <c r="G59" s="51"/>
      <c r="H59" s="52"/>
      <c r="I59" s="51"/>
      <c r="J59" s="58"/>
      <c r="K59" s="71"/>
      <c r="L59" s="71"/>
      <c r="M59" s="71">
        <f t="shared" si="3"/>
      </c>
      <c r="N59" s="71">
        <f>IF(AB59="","",VLOOKUP(AF59,'基本データ'!$A$106:$B$112,2))</f>
      </c>
      <c r="O59" s="71">
        <f t="shared" si="4"/>
      </c>
      <c r="P59" s="71" t="str">
        <f t="shared" si="5"/>
        <v>　</v>
      </c>
      <c r="Q59" s="71">
        <f t="shared" si="6"/>
      </c>
      <c r="R59" s="72">
        <f t="shared" si="7"/>
      </c>
      <c r="S59" s="73">
        <f t="shared" si="19"/>
      </c>
      <c r="T59" s="73">
        <f t="shared" si="11"/>
      </c>
      <c r="U59" s="73">
        <f t="shared" si="12"/>
      </c>
      <c r="V59" s="73">
        <f t="shared" si="13"/>
      </c>
      <c r="W59" s="73">
        <f t="shared" si="14"/>
      </c>
      <c r="X59" s="73">
        <f t="shared" si="15"/>
      </c>
      <c r="Y59" s="73">
        <f t="shared" si="16"/>
      </c>
      <c r="Z59" s="73">
        <f t="shared" si="17"/>
      </c>
      <c r="AA59" s="73">
        <f t="shared" si="18"/>
      </c>
      <c r="AB59" s="93">
        <f t="shared" si="20"/>
      </c>
      <c r="AC59" s="93">
        <f t="shared" si="20"/>
      </c>
      <c r="AD59" s="93">
        <f t="shared" si="20"/>
      </c>
      <c r="AE59" s="93">
        <f t="shared" si="20"/>
      </c>
      <c r="AF59" s="93">
        <f t="shared" si="9"/>
        <v>0</v>
      </c>
      <c r="AG59" s="93">
        <f t="shared" si="20"/>
      </c>
      <c r="AH59" s="93">
        <f t="shared" si="10"/>
        <v>0</v>
      </c>
    </row>
    <row r="60" spans="1:34" ht="16.5" customHeight="1">
      <c r="A60" s="58"/>
      <c r="B60" s="51"/>
      <c r="C60" s="51"/>
      <c r="D60" s="51"/>
      <c r="E60" s="51"/>
      <c r="F60" s="51"/>
      <c r="G60" s="51"/>
      <c r="H60" s="52"/>
      <c r="I60" s="51"/>
      <c r="J60" s="58"/>
      <c r="K60" s="71"/>
      <c r="L60" s="71"/>
      <c r="M60" s="71">
        <f t="shared" si="3"/>
      </c>
      <c r="N60" s="71">
        <f>IF(AB60="","",VLOOKUP(AF60,'基本データ'!$A$106:$B$112,2))</f>
      </c>
      <c r="O60" s="71">
        <f t="shared" si="4"/>
      </c>
      <c r="P60" s="71" t="str">
        <f t="shared" si="5"/>
        <v>　</v>
      </c>
      <c r="Q60" s="71">
        <f t="shared" si="6"/>
      </c>
      <c r="R60" s="72">
        <f t="shared" si="7"/>
      </c>
      <c r="S60" s="73">
        <f t="shared" si="19"/>
      </c>
      <c r="T60" s="73">
        <f t="shared" si="11"/>
      </c>
      <c r="U60" s="73">
        <f t="shared" si="12"/>
      </c>
      <c r="V60" s="73">
        <f t="shared" si="13"/>
      </c>
      <c r="W60" s="73">
        <f t="shared" si="14"/>
      </c>
      <c r="X60" s="73">
        <f t="shared" si="15"/>
      </c>
      <c r="Y60" s="73">
        <f t="shared" si="16"/>
      </c>
      <c r="Z60" s="73">
        <f t="shared" si="17"/>
      </c>
      <c r="AA60" s="73">
        <f t="shared" si="18"/>
      </c>
      <c r="AB60" s="93">
        <f t="shared" si="20"/>
      </c>
      <c r="AC60" s="93">
        <f t="shared" si="20"/>
      </c>
      <c r="AD60" s="93">
        <f t="shared" si="20"/>
      </c>
      <c r="AE60" s="93">
        <f t="shared" si="20"/>
      </c>
      <c r="AF60" s="93">
        <f t="shared" si="9"/>
        <v>0</v>
      </c>
      <c r="AG60" s="93">
        <f t="shared" si="20"/>
      </c>
      <c r="AH60" s="93">
        <f t="shared" si="10"/>
        <v>0</v>
      </c>
    </row>
    <row r="61" spans="1:34" ht="16.5" customHeight="1">
      <c r="A61" s="58"/>
      <c r="B61" s="51"/>
      <c r="C61" s="51"/>
      <c r="D61" s="51"/>
      <c r="E61" s="51"/>
      <c r="F61" s="51"/>
      <c r="G61" s="51"/>
      <c r="H61" s="52"/>
      <c r="I61" s="51"/>
      <c r="J61" s="58"/>
      <c r="K61" s="71"/>
      <c r="L61" s="71"/>
      <c r="M61" s="71">
        <f t="shared" si="3"/>
      </c>
      <c r="N61" s="71">
        <f>IF(AB61="","",VLOOKUP(AF61,'基本データ'!$A$106:$B$112,2))</f>
      </c>
      <c r="O61" s="71">
        <f t="shared" si="4"/>
      </c>
      <c r="P61" s="71" t="str">
        <f t="shared" si="5"/>
        <v>　</v>
      </c>
      <c r="Q61" s="71">
        <f t="shared" si="6"/>
      </c>
      <c r="R61" s="72">
        <f t="shared" si="7"/>
      </c>
      <c r="S61" s="73">
        <f t="shared" si="19"/>
      </c>
      <c r="T61" s="73">
        <f t="shared" si="11"/>
      </c>
      <c r="U61" s="73">
        <f t="shared" si="12"/>
      </c>
      <c r="V61" s="73">
        <f t="shared" si="13"/>
      </c>
      <c r="W61" s="73">
        <f t="shared" si="14"/>
      </c>
      <c r="X61" s="73">
        <f t="shared" si="15"/>
      </c>
      <c r="Y61" s="73">
        <f t="shared" si="16"/>
      </c>
      <c r="Z61" s="73">
        <f t="shared" si="17"/>
      </c>
      <c r="AA61" s="73">
        <f t="shared" si="18"/>
      </c>
      <c r="AB61" s="93">
        <f t="shared" si="20"/>
      </c>
      <c r="AC61" s="93">
        <f t="shared" si="20"/>
      </c>
      <c r="AD61" s="93">
        <f t="shared" si="20"/>
      </c>
      <c r="AE61" s="93">
        <f t="shared" si="20"/>
      </c>
      <c r="AF61" s="93">
        <f t="shared" si="9"/>
        <v>0</v>
      </c>
      <c r="AG61" s="93">
        <f t="shared" si="20"/>
      </c>
      <c r="AH61" s="93">
        <f t="shared" si="10"/>
        <v>0</v>
      </c>
    </row>
    <row r="62" spans="1:34" ht="16.5" customHeight="1">
      <c r="A62" s="58"/>
      <c r="B62" s="51"/>
      <c r="C62" s="51"/>
      <c r="D62" s="51"/>
      <c r="E62" s="51"/>
      <c r="F62" s="51"/>
      <c r="G62" s="51"/>
      <c r="H62" s="52"/>
      <c r="I62" s="51"/>
      <c r="J62" s="58"/>
      <c r="K62" s="71"/>
      <c r="L62" s="71"/>
      <c r="M62" s="71">
        <f t="shared" si="3"/>
      </c>
      <c r="N62" s="71">
        <f>IF(AB62="","",VLOOKUP(AF62,'基本データ'!$A$106:$B$112,2))</f>
      </c>
      <c r="O62" s="71">
        <f t="shared" si="4"/>
      </c>
      <c r="P62" s="71" t="str">
        <f t="shared" si="5"/>
        <v>　</v>
      </c>
      <c r="Q62" s="71">
        <f t="shared" si="6"/>
      </c>
      <c r="R62" s="72">
        <f t="shared" si="7"/>
      </c>
      <c r="S62" s="73">
        <f t="shared" si="19"/>
      </c>
      <c r="T62" s="73">
        <f t="shared" si="11"/>
      </c>
      <c r="U62" s="73">
        <f t="shared" si="12"/>
      </c>
      <c r="V62" s="73">
        <f t="shared" si="13"/>
      </c>
      <c r="W62" s="73">
        <f t="shared" si="14"/>
      </c>
      <c r="X62" s="73">
        <f t="shared" si="15"/>
      </c>
      <c r="Y62" s="73">
        <f t="shared" si="16"/>
      </c>
      <c r="Z62" s="73">
        <f t="shared" si="17"/>
      </c>
      <c r="AA62" s="73">
        <f t="shared" si="18"/>
      </c>
      <c r="AB62" s="93">
        <f t="shared" si="20"/>
      </c>
      <c r="AC62" s="93">
        <f t="shared" si="20"/>
      </c>
      <c r="AD62" s="93">
        <f t="shared" si="20"/>
      </c>
      <c r="AE62" s="93">
        <f t="shared" si="20"/>
      </c>
      <c r="AF62" s="93">
        <f t="shared" si="9"/>
        <v>0</v>
      </c>
      <c r="AG62" s="93">
        <f t="shared" si="20"/>
      </c>
      <c r="AH62" s="93">
        <f t="shared" si="10"/>
        <v>0</v>
      </c>
    </row>
    <row r="63" spans="1:34" ht="16.5" customHeight="1">
      <c r="A63" s="58"/>
      <c r="B63" s="51"/>
      <c r="C63" s="51"/>
      <c r="D63" s="51"/>
      <c r="E63" s="51"/>
      <c r="F63" s="51"/>
      <c r="G63" s="51"/>
      <c r="H63" s="52"/>
      <c r="I63" s="51"/>
      <c r="J63" s="58"/>
      <c r="K63" s="71"/>
      <c r="L63" s="71"/>
      <c r="M63" s="71">
        <f t="shared" si="3"/>
      </c>
      <c r="N63" s="71">
        <f>IF(AB63="","",VLOOKUP(AF63,'基本データ'!$A$106:$B$112,2))</f>
      </c>
      <c r="O63" s="71">
        <f t="shared" si="4"/>
      </c>
      <c r="P63" s="71" t="str">
        <f t="shared" si="5"/>
        <v>　</v>
      </c>
      <c r="Q63" s="71">
        <f t="shared" si="6"/>
      </c>
      <c r="R63" s="72">
        <f t="shared" si="7"/>
      </c>
      <c r="S63" s="73">
        <f t="shared" si="19"/>
      </c>
      <c r="T63" s="73">
        <f t="shared" si="11"/>
      </c>
      <c r="U63" s="73">
        <f t="shared" si="12"/>
      </c>
      <c r="V63" s="73">
        <f t="shared" si="13"/>
      </c>
      <c r="W63" s="73">
        <f t="shared" si="14"/>
      </c>
      <c r="X63" s="73">
        <f t="shared" si="15"/>
      </c>
      <c r="Y63" s="73">
        <f t="shared" si="16"/>
      </c>
      <c r="Z63" s="73">
        <f t="shared" si="17"/>
      </c>
      <c r="AA63" s="73">
        <f t="shared" si="18"/>
      </c>
      <c r="AB63" s="93">
        <f t="shared" si="20"/>
      </c>
      <c r="AC63" s="93">
        <f t="shared" si="20"/>
      </c>
      <c r="AD63" s="93">
        <f t="shared" si="20"/>
      </c>
      <c r="AE63" s="93">
        <f t="shared" si="20"/>
      </c>
      <c r="AF63" s="93">
        <f t="shared" si="9"/>
        <v>0</v>
      </c>
      <c r="AG63" s="93">
        <f t="shared" si="20"/>
      </c>
      <c r="AH63" s="93">
        <f t="shared" si="10"/>
        <v>0</v>
      </c>
    </row>
    <row r="64" spans="1:34" ht="16.5" customHeight="1">
      <c r="A64" s="58"/>
      <c r="B64" s="51"/>
      <c r="C64" s="51"/>
      <c r="D64" s="51"/>
      <c r="E64" s="51"/>
      <c r="F64" s="51"/>
      <c r="G64" s="51"/>
      <c r="H64" s="52"/>
      <c r="I64" s="51"/>
      <c r="J64" s="58"/>
      <c r="K64" s="71"/>
      <c r="L64" s="71"/>
      <c r="M64" s="71">
        <f t="shared" si="3"/>
      </c>
      <c r="N64" s="71">
        <f>IF(AB64="","",VLOOKUP(AF64,'基本データ'!$A$106:$B$112,2))</f>
      </c>
      <c r="O64" s="71">
        <f t="shared" si="4"/>
      </c>
      <c r="P64" s="71" t="str">
        <f t="shared" si="5"/>
        <v>　</v>
      </c>
      <c r="Q64" s="71">
        <f t="shared" si="6"/>
      </c>
      <c r="R64" s="72">
        <f t="shared" si="7"/>
      </c>
      <c r="S64" s="73">
        <f t="shared" si="19"/>
      </c>
      <c r="T64" s="73">
        <f t="shared" si="11"/>
      </c>
      <c r="U64" s="73">
        <f t="shared" si="12"/>
      </c>
      <c r="V64" s="73">
        <f t="shared" si="13"/>
      </c>
      <c r="W64" s="73">
        <f t="shared" si="14"/>
      </c>
      <c r="X64" s="73">
        <f t="shared" si="15"/>
      </c>
      <c r="Y64" s="73">
        <f t="shared" si="16"/>
      </c>
      <c r="Z64" s="73">
        <f t="shared" si="17"/>
      </c>
      <c r="AA64" s="73">
        <f t="shared" si="18"/>
      </c>
      <c r="AB64" s="93">
        <f t="shared" si="20"/>
      </c>
      <c r="AC64" s="93">
        <f t="shared" si="20"/>
      </c>
      <c r="AD64" s="93">
        <f t="shared" si="20"/>
      </c>
      <c r="AE64" s="93">
        <f t="shared" si="20"/>
      </c>
      <c r="AF64" s="93">
        <f t="shared" si="9"/>
        <v>0</v>
      </c>
      <c r="AG64" s="93">
        <f t="shared" si="20"/>
      </c>
      <c r="AH64" s="93">
        <f t="shared" si="10"/>
        <v>0</v>
      </c>
    </row>
    <row r="65" spans="1:34" ht="16.5" customHeight="1">
      <c r="A65" s="58"/>
      <c r="B65" s="51"/>
      <c r="C65" s="51"/>
      <c r="D65" s="51"/>
      <c r="E65" s="51"/>
      <c r="F65" s="51"/>
      <c r="G65" s="51"/>
      <c r="H65" s="52"/>
      <c r="I65" s="51"/>
      <c r="J65" s="58"/>
      <c r="K65" s="71"/>
      <c r="L65" s="71"/>
      <c r="M65" s="71">
        <f t="shared" si="3"/>
      </c>
      <c r="N65" s="71">
        <f>IF(AB65="","",VLOOKUP(AF65,'基本データ'!$A$106:$B$112,2))</f>
      </c>
      <c r="O65" s="71">
        <f t="shared" si="4"/>
      </c>
      <c r="P65" s="71" t="str">
        <f t="shared" si="5"/>
        <v>　</v>
      </c>
      <c r="Q65" s="71">
        <f t="shared" si="6"/>
      </c>
      <c r="R65" s="72">
        <f t="shared" si="7"/>
      </c>
      <c r="S65" s="73">
        <f t="shared" si="19"/>
      </c>
      <c r="T65" s="73">
        <f t="shared" si="11"/>
      </c>
      <c r="U65" s="73">
        <f t="shared" si="12"/>
      </c>
      <c r="V65" s="73">
        <f t="shared" si="13"/>
      </c>
      <c r="W65" s="73">
        <f t="shared" si="14"/>
      </c>
      <c r="X65" s="73">
        <f t="shared" si="15"/>
      </c>
      <c r="Y65" s="73">
        <f t="shared" si="16"/>
      </c>
      <c r="Z65" s="73">
        <f t="shared" si="17"/>
      </c>
      <c r="AA65" s="73">
        <f t="shared" si="18"/>
      </c>
      <c r="AB65" s="93">
        <f t="shared" si="20"/>
      </c>
      <c r="AC65" s="93">
        <f t="shared" si="20"/>
      </c>
      <c r="AD65" s="93">
        <f t="shared" si="20"/>
      </c>
      <c r="AE65" s="93">
        <f t="shared" si="20"/>
      </c>
      <c r="AF65" s="93">
        <f t="shared" si="9"/>
        <v>0</v>
      </c>
      <c r="AG65" s="93">
        <f t="shared" si="20"/>
      </c>
      <c r="AH65" s="93">
        <f t="shared" si="10"/>
        <v>0</v>
      </c>
    </row>
    <row r="66" spans="1:34" ht="16.5" customHeight="1">
      <c r="A66" s="58"/>
      <c r="B66" s="51"/>
      <c r="C66" s="51"/>
      <c r="D66" s="51"/>
      <c r="E66" s="51"/>
      <c r="F66" s="51"/>
      <c r="G66" s="51"/>
      <c r="H66" s="52"/>
      <c r="I66" s="51"/>
      <c r="J66" s="58"/>
      <c r="K66" s="71"/>
      <c r="L66" s="71"/>
      <c r="M66" s="71">
        <f t="shared" si="3"/>
      </c>
      <c r="N66" s="71">
        <f>IF(AB66="","",VLOOKUP(AF66,'基本データ'!$A$106:$B$112,2))</f>
      </c>
      <c r="O66" s="71">
        <f t="shared" si="4"/>
      </c>
      <c r="P66" s="71" t="str">
        <f t="shared" si="5"/>
        <v>　</v>
      </c>
      <c r="Q66" s="71">
        <f t="shared" si="6"/>
      </c>
      <c r="R66" s="72">
        <f t="shared" si="7"/>
      </c>
      <c r="S66" s="73">
        <f t="shared" si="19"/>
      </c>
      <c r="T66" s="73">
        <f t="shared" si="11"/>
      </c>
      <c r="U66" s="73">
        <f t="shared" si="12"/>
      </c>
      <c r="V66" s="73">
        <f t="shared" si="13"/>
      </c>
      <c r="W66" s="73">
        <f t="shared" si="14"/>
      </c>
      <c r="X66" s="73">
        <f t="shared" si="15"/>
      </c>
      <c r="Y66" s="73">
        <f t="shared" si="16"/>
      </c>
      <c r="Z66" s="73">
        <f t="shared" si="17"/>
      </c>
      <c r="AA66" s="73">
        <f t="shared" si="18"/>
      </c>
      <c r="AB66" s="93">
        <f t="shared" si="20"/>
      </c>
      <c r="AC66" s="93">
        <f t="shared" si="20"/>
      </c>
      <c r="AD66" s="93">
        <f t="shared" si="20"/>
      </c>
      <c r="AE66" s="93">
        <f t="shared" si="20"/>
      </c>
      <c r="AF66" s="93">
        <f t="shared" si="9"/>
        <v>0</v>
      </c>
      <c r="AG66" s="93">
        <f t="shared" si="20"/>
      </c>
      <c r="AH66" s="93">
        <f t="shared" si="10"/>
        <v>0</v>
      </c>
    </row>
    <row r="67" spans="1:10" ht="16.5" customHeight="1">
      <c r="A67" s="58"/>
      <c r="B67" s="58"/>
      <c r="C67" s="58"/>
      <c r="D67" s="58"/>
      <c r="E67" s="58"/>
      <c r="F67" s="58"/>
      <c r="G67" s="58"/>
      <c r="H67" s="58"/>
      <c r="I67" s="58"/>
      <c r="J67" s="58"/>
    </row>
    <row r="68" spans="1:10" ht="16.5" customHeight="1">
      <c r="A68" s="58"/>
      <c r="B68" s="58"/>
      <c r="C68" s="58"/>
      <c r="D68" s="58"/>
      <c r="E68" s="58"/>
      <c r="F68" s="58"/>
      <c r="G68" s="58"/>
      <c r="H68" s="58"/>
      <c r="I68" s="58"/>
      <c r="J68" s="58"/>
    </row>
    <row r="69" spans="1:10" ht="16.5" customHeight="1">
      <c r="A69" s="58"/>
      <c r="B69" s="58"/>
      <c r="C69" s="58"/>
      <c r="D69" s="58"/>
      <c r="E69" s="58"/>
      <c r="F69" s="58"/>
      <c r="G69" s="58"/>
      <c r="H69" s="58"/>
      <c r="I69" s="58"/>
      <c r="J69" s="58"/>
    </row>
    <row r="70" spans="1:10" ht="16.5" customHeight="1">
      <c r="A70" s="58"/>
      <c r="B70" s="58"/>
      <c r="C70" s="58"/>
      <c r="D70" s="58"/>
      <c r="E70" s="58"/>
      <c r="F70" s="58"/>
      <c r="G70" s="58"/>
      <c r="H70" s="58"/>
      <c r="I70" s="58"/>
      <c r="J70" s="58"/>
    </row>
    <row r="71" spans="1:10" ht="16.5" customHeight="1">
      <c r="A71" s="58"/>
      <c r="B71" s="58"/>
      <c r="C71" s="58"/>
      <c r="D71" s="58"/>
      <c r="E71" s="58"/>
      <c r="F71" s="58"/>
      <c r="G71" s="58"/>
      <c r="H71" s="58"/>
      <c r="I71" s="58"/>
      <c r="J71" s="58"/>
    </row>
    <row r="72" spans="1:10" ht="16.5" customHeight="1">
      <c r="A72" s="58"/>
      <c r="B72" s="58"/>
      <c r="C72" s="58"/>
      <c r="D72" s="58"/>
      <c r="E72" s="58"/>
      <c r="F72" s="58"/>
      <c r="G72" s="58"/>
      <c r="H72" s="58"/>
      <c r="I72" s="58"/>
      <c r="J72" s="58"/>
    </row>
    <row r="73" spans="1:10" ht="16.5" customHeight="1">
      <c r="A73" s="58"/>
      <c r="B73" s="58"/>
      <c r="C73" s="58"/>
      <c r="D73" s="58"/>
      <c r="E73" s="58"/>
      <c r="F73" s="58"/>
      <c r="G73" s="58"/>
      <c r="H73" s="58"/>
      <c r="I73" s="58"/>
      <c r="J73" s="58"/>
    </row>
    <row r="74" spans="1:10" ht="16.5" customHeight="1">
      <c r="A74" s="58"/>
      <c r="B74" s="58"/>
      <c r="C74" s="58"/>
      <c r="D74" s="58"/>
      <c r="E74" s="58"/>
      <c r="F74" s="58"/>
      <c r="G74" s="58"/>
      <c r="H74" s="58"/>
      <c r="I74" s="58"/>
      <c r="J74" s="58"/>
    </row>
    <row r="75" spans="1:10" ht="16.5" customHeight="1">
      <c r="A75" s="58"/>
      <c r="B75" s="58"/>
      <c r="C75" s="58"/>
      <c r="D75" s="58"/>
      <c r="E75" s="58"/>
      <c r="F75" s="58"/>
      <c r="G75" s="58"/>
      <c r="H75" s="58"/>
      <c r="I75" s="58"/>
      <c r="J75" s="58"/>
    </row>
    <row r="76" spans="1:10" ht="16.5" customHeight="1">
      <c r="A76" s="58"/>
      <c r="B76" s="58"/>
      <c r="C76" s="58"/>
      <c r="D76" s="58"/>
      <c r="E76" s="58"/>
      <c r="F76" s="58"/>
      <c r="G76" s="58"/>
      <c r="H76" s="58"/>
      <c r="I76" s="58"/>
      <c r="J76" s="58"/>
    </row>
    <row r="77" spans="1:10" ht="16.5" customHeight="1">
      <c r="A77" s="58"/>
      <c r="B77" s="58"/>
      <c r="C77" s="58"/>
      <c r="D77" s="58"/>
      <c r="E77" s="58"/>
      <c r="F77" s="58"/>
      <c r="G77" s="58"/>
      <c r="H77" s="58"/>
      <c r="I77" s="58"/>
      <c r="J77" s="58"/>
    </row>
    <row r="78" spans="1:10" ht="16.5" customHeight="1">
      <c r="A78" s="58"/>
      <c r="B78" s="58"/>
      <c r="C78" s="58"/>
      <c r="D78" s="58"/>
      <c r="E78" s="58"/>
      <c r="F78" s="58"/>
      <c r="G78" s="58"/>
      <c r="H78" s="58"/>
      <c r="I78" s="58"/>
      <c r="J78" s="58"/>
    </row>
    <row r="79" spans="1:10" ht="16.5" customHeight="1">
      <c r="A79" s="58"/>
      <c r="B79" s="58"/>
      <c r="C79" s="58"/>
      <c r="D79" s="58"/>
      <c r="E79" s="58"/>
      <c r="F79" s="58"/>
      <c r="G79" s="58"/>
      <c r="H79" s="58"/>
      <c r="I79" s="58"/>
      <c r="J79" s="58"/>
    </row>
    <row r="80" spans="1:10" ht="16.5" customHeight="1">
      <c r="A80" s="58"/>
      <c r="B80" s="58"/>
      <c r="C80" s="58"/>
      <c r="D80" s="58"/>
      <c r="E80" s="58"/>
      <c r="F80" s="58"/>
      <c r="G80" s="58"/>
      <c r="H80" s="58"/>
      <c r="I80" s="58"/>
      <c r="J80" s="58"/>
    </row>
    <row r="81" spans="1:10" ht="16.5" customHeight="1">
      <c r="A81" s="58"/>
      <c r="B81" s="58"/>
      <c r="C81" s="58"/>
      <c r="D81" s="58"/>
      <c r="E81" s="58"/>
      <c r="F81" s="58"/>
      <c r="G81" s="58"/>
      <c r="H81" s="58"/>
      <c r="I81" s="58"/>
      <c r="J81" s="58"/>
    </row>
    <row r="82" spans="1:10" ht="16.5" customHeight="1">
      <c r="A82" s="58"/>
      <c r="B82" s="58"/>
      <c r="C82" s="58"/>
      <c r="D82" s="58"/>
      <c r="E82" s="58"/>
      <c r="F82" s="58"/>
      <c r="G82" s="58"/>
      <c r="H82" s="58"/>
      <c r="I82" s="58"/>
      <c r="J82" s="58"/>
    </row>
    <row r="83" spans="1:10" ht="16.5" customHeight="1">
      <c r="A83" s="58"/>
      <c r="B83" s="58"/>
      <c r="C83" s="58"/>
      <c r="D83" s="58"/>
      <c r="E83" s="58"/>
      <c r="F83" s="58"/>
      <c r="G83" s="58"/>
      <c r="H83" s="58"/>
      <c r="I83" s="58"/>
      <c r="J83" s="58"/>
    </row>
    <row r="84" spans="1:10" ht="16.5" customHeight="1">
      <c r="A84" s="58"/>
      <c r="B84" s="58"/>
      <c r="C84" s="58"/>
      <c r="D84" s="58"/>
      <c r="E84" s="58"/>
      <c r="F84" s="58"/>
      <c r="G84" s="58"/>
      <c r="H84" s="58"/>
      <c r="I84" s="58"/>
      <c r="J84" s="58"/>
    </row>
    <row r="85" spans="1:10" ht="16.5" customHeight="1">
      <c r="A85" s="58"/>
      <c r="B85" s="58"/>
      <c r="C85" s="58"/>
      <c r="D85" s="58"/>
      <c r="E85" s="58"/>
      <c r="F85" s="58"/>
      <c r="G85" s="58"/>
      <c r="H85" s="58"/>
      <c r="I85" s="58"/>
      <c r="J85" s="58"/>
    </row>
    <row r="86" spans="1:10" ht="16.5" customHeight="1">
      <c r="A86" s="58"/>
      <c r="B86" s="58"/>
      <c r="C86" s="58"/>
      <c r="D86" s="58"/>
      <c r="E86" s="58"/>
      <c r="F86" s="58"/>
      <c r="G86" s="58"/>
      <c r="H86" s="58"/>
      <c r="I86" s="58"/>
      <c r="J86" s="58"/>
    </row>
    <row r="87" spans="1:10" ht="16.5" customHeight="1">
      <c r="A87" s="58"/>
      <c r="B87" s="58"/>
      <c r="C87" s="58"/>
      <c r="D87" s="58"/>
      <c r="E87" s="58"/>
      <c r="F87" s="58"/>
      <c r="G87" s="58"/>
      <c r="H87" s="58"/>
      <c r="I87" s="58"/>
      <c r="J87" s="58"/>
    </row>
    <row r="88" spans="1:10" ht="16.5" customHeight="1">
      <c r="A88" s="58"/>
      <c r="B88" s="58"/>
      <c r="C88" s="58"/>
      <c r="D88" s="58"/>
      <c r="E88" s="58"/>
      <c r="F88" s="58"/>
      <c r="G88" s="58"/>
      <c r="H88" s="58"/>
      <c r="I88" s="58"/>
      <c r="J88" s="58"/>
    </row>
    <row r="89" spans="1:10" ht="16.5" customHeight="1">
      <c r="A89" s="58"/>
      <c r="B89" s="58"/>
      <c r="C89" s="58"/>
      <c r="D89" s="58"/>
      <c r="E89" s="58"/>
      <c r="F89" s="58"/>
      <c r="G89" s="58"/>
      <c r="H89" s="58"/>
      <c r="I89" s="58"/>
      <c r="J89" s="58"/>
    </row>
    <row r="90" spans="1:10" ht="16.5" customHeight="1">
      <c r="A90" s="58"/>
      <c r="B90" s="58"/>
      <c r="C90" s="58"/>
      <c r="D90" s="58"/>
      <c r="E90" s="58"/>
      <c r="F90" s="58"/>
      <c r="G90" s="58"/>
      <c r="H90" s="58"/>
      <c r="I90" s="58"/>
      <c r="J90" s="58"/>
    </row>
    <row r="91" spans="1:10" ht="16.5" customHeight="1">
      <c r="A91" s="58"/>
      <c r="B91" s="58"/>
      <c r="C91" s="58"/>
      <c r="D91" s="58"/>
      <c r="E91" s="58"/>
      <c r="F91" s="58"/>
      <c r="G91" s="58"/>
      <c r="H91" s="58"/>
      <c r="I91" s="58"/>
      <c r="J91" s="58"/>
    </row>
    <row r="92" spans="1:10" ht="16.5" customHeight="1">
      <c r="A92" s="58"/>
      <c r="B92" s="58"/>
      <c r="C92" s="58"/>
      <c r="D92" s="58"/>
      <c r="E92" s="58"/>
      <c r="F92" s="58"/>
      <c r="G92" s="58"/>
      <c r="H92" s="58"/>
      <c r="I92" s="58"/>
      <c r="J92" s="58"/>
    </row>
    <row r="93" spans="1:10" ht="16.5" customHeight="1">
      <c r="A93" s="58"/>
      <c r="B93" s="58"/>
      <c r="C93" s="58"/>
      <c r="D93" s="58"/>
      <c r="E93" s="58"/>
      <c r="F93" s="58"/>
      <c r="G93" s="58"/>
      <c r="H93" s="58"/>
      <c r="I93" s="58"/>
      <c r="J93" s="58"/>
    </row>
    <row r="94" spans="1:10" ht="16.5" customHeight="1">
      <c r="A94" s="58"/>
      <c r="B94" s="58"/>
      <c r="C94" s="58"/>
      <c r="D94" s="58"/>
      <c r="E94" s="58"/>
      <c r="F94" s="58"/>
      <c r="G94" s="58"/>
      <c r="H94" s="58"/>
      <c r="I94" s="58"/>
      <c r="J94" s="58"/>
    </row>
    <row r="95" spans="1:10" ht="16.5" customHeight="1">
      <c r="A95" s="58"/>
      <c r="B95" s="58"/>
      <c r="C95" s="58"/>
      <c r="D95" s="58"/>
      <c r="E95" s="58"/>
      <c r="F95" s="58"/>
      <c r="G95" s="58"/>
      <c r="H95" s="58"/>
      <c r="I95" s="58"/>
      <c r="J95" s="58"/>
    </row>
    <row r="96" spans="1:10" ht="16.5" customHeight="1">
      <c r="A96" s="58"/>
      <c r="B96" s="58"/>
      <c r="C96" s="58"/>
      <c r="D96" s="58"/>
      <c r="E96" s="58"/>
      <c r="F96" s="58"/>
      <c r="G96" s="58"/>
      <c r="H96" s="58"/>
      <c r="I96" s="58"/>
      <c r="J96" s="58"/>
    </row>
    <row r="97" spans="1:10" ht="16.5" customHeight="1">
      <c r="A97" s="58"/>
      <c r="B97" s="58"/>
      <c r="C97" s="58"/>
      <c r="D97" s="58"/>
      <c r="E97" s="58"/>
      <c r="F97" s="58"/>
      <c r="G97" s="58"/>
      <c r="H97" s="58"/>
      <c r="I97" s="58"/>
      <c r="J97" s="58"/>
    </row>
    <row r="98" spans="1:10" ht="16.5" customHeight="1">
      <c r="A98" s="58"/>
      <c r="B98" s="58"/>
      <c r="C98" s="58"/>
      <c r="D98" s="58"/>
      <c r="E98" s="58"/>
      <c r="F98" s="58"/>
      <c r="G98" s="58"/>
      <c r="H98" s="58"/>
      <c r="I98" s="58"/>
      <c r="J98" s="58"/>
    </row>
    <row r="99" spans="1:10" ht="16.5" customHeight="1">
      <c r="A99" s="58"/>
      <c r="B99" s="58"/>
      <c r="C99" s="58"/>
      <c r="D99" s="58"/>
      <c r="E99" s="58"/>
      <c r="F99" s="58"/>
      <c r="G99" s="58"/>
      <c r="H99" s="58"/>
      <c r="I99" s="58"/>
      <c r="J99" s="58"/>
    </row>
    <row r="100" spans="1:10" ht="16.5" customHeight="1">
      <c r="A100" s="58"/>
      <c r="B100" s="58"/>
      <c r="C100" s="58"/>
      <c r="D100" s="58"/>
      <c r="E100" s="58"/>
      <c r="F100" s="58"/>
      <c r="G100" s="58"/>
      <c r="H100" s="58"/>
      <c r="I100" s="58"/>
      <c r="J100" s="58"/>
    </row>
    <row r="101" spans="1:10" ht="16.5" customHeight="1">
      <c r="A101" s="58"/>
      <c r="B101" s="58"/>
      <c r="C101" s="58"/>
      <c r="D101" s="58"/>
      <c r="E101" s="58"/>
      <c r="F101" s="58"/>
      <c r="G101" s="58"/>
      <c r="H101" s="58"/>
      <c r="I101" s="58"/>
      <c r="J101" s="58"/>
    </row>
    <row r="102" spans="1:10" ht="16.5" customHeight="1">
      <c r="A102" s="58"/>
      <c r="B102" s="58"/>
      <c r="C102" s="58"/>
      <c r="D102" s="58"/>
      <c r="E102" s="58"/>
      <c r="F102" s="58"/>
      <c r="G102" s="58"/>
      <c r="H102" s="58"/>
      <c r="I102" s="58"/>
      <c r="J102" s="58"/>
    </row>
    <row r="103" spans="1:10" ht="16.5" customHeight="1">
      <c r="A103" s="58"/>
      <c r="B103" s="58"/>
      <c r="C103" s="58"/>
      <c r="D103" s="58"/>
      <c r="E103" s="58"/>
      <c r="F103" s="58"/>
      <c r="G103" s="58"/>
      <c r="H103" s="58"/>
      <c r="I103" s="58"/>
      <c r="J103" s="58"/>
    </row>
    <row r="104" spans="1:10" ht="16.5" customHeight="1">
      <c r="A104" s="58"/>
      <c r="B104" s="58"/>
      <c r="C104" s="58"/>
      <c r="D104" s="58"/>
      <c r="E104" s="58"/>
      <c r="F104" s="58"/>
      <c r="G104" s="58"/>
      <c r="H104" s="58"/>
      <c r="I104" s="58"/>
      <c r="J104" s="58"/>
    </row>
    <row r="105" spans="1:10" ht="16.5" customHeight="1">
      <c r="A105" s="58"/>
      <c r="B105" s="58"/>
      <c r="C105" s="58"/>
      <c r="D105" s="58"/>
      <c r="E105" s="58"/>
      <c r="F105" s="58"/>
      <c r="G105" s="58"/>
      <c r="H105" s="58"/>
      <c r="I105" s="58"/>
      <c r="J105" s="58"/>
    </row>
    <row r="106" spans="1:10" ht="16.5" customHeight="1">
      <c r="A106" s="58"/>
      <c r="B106" s="58"/>
      <c r="C106" s="58"/>
      <c r="D106" s="58"/>
      <c r="E106" s="58"/>
      <c r="F106" s="58"/>
      <c r="G106" s="58"/>
      <c r="H106" s="58"/>
      <c r="I106" s="58"/>
      <c r="J106" s="58"/>
    </row>
    <row r="107" spans="1:10" ht="16.5" customHeight="1">
      <c r="A107" s="58"/>
      <c r="B107" s="58"/>
      <c r="C107" s="58"/>
      <c r="D107" s="58"/>
      <c r="E107" s="58"/>
      <c r="F107" s="58"/>
      <c r="G107" s="58"/>
      <c r="H107" s="58"/>
      <c r="I107" s="58"/>
      <c r="J107" s="58"/>
    </row>
    <row r="108" spans="1:10" ht="16.5" customHeight="1">
      <c r="A108" s="58"/>
      <c r="B108" s="58"/>
      <c r="C108" s="58"/>
      <c r="D108" s="58"/>
      <c r="E108" s="58"/>
      <c r="F108" s="58"/>
      <c r="G108" s="58"/>
      <c r="H108" s="58"/>
      <c r="I108" s="58"/>
      <c r="J108" s="58"/>
    </row>
    <row r="109" spans="1:10" ht="16.5" customHeight="1">
      <c r="A109" s="58"/>
      <c r="B109" s="58"/>
      <c r="C109" s="58"/>
      <c r="D109" s="58"/>
      <c r="E109" s="58"/>
      <c r="F109" s="58"/>
      <c r="G109" s="58"/>
      <c r="H109" s="58"/>
      <c r="I109" s="58"/>
      <c r="J109" s="58"/>
    </row>
    <row r="110" spans="1:10" ht="16.5" customHeight="1">
      <c r="A110" s="58"/>
      <c r="B110" s="58"/>
      <c r="C110" s="58"/>
      <c r="D110" s="58"/>
      <c r="E110" s="58"/>
      <c r="F110" s="58"/>
      <c r="G110" s="58"/>
      <c r="H110" s="58"/>
      <c r="I110" s="58"/>
      <c r="J110" s="58"/>
    </row>
    <row r="111" spans="1:10" ht="16.5" customHeight="1">
      <c r="A111" s="58"/>
      <c r="B111" s="58"/>
      <c r="C111" s="58"/>
      <c r="D111" s="58"/>
      <c r="E111" s="58"/>
      <c r="F111" s="58"/>
      <c r="G111" s="58"/>
      <c r="H111" s="58"/>
      <c r="I111" s="58"/>
      <c r="J111" s="58"/>
    </row>
    <row r="112" spans="1:10" ht="16.5" customHeight="1">
      <c r="A112" s="58"/>
      <c r="B112" s="58"/>
      <c r="C112" s="58"/>
      <c r="D112" s="58"/>
      <c r="E112" s="58"/>
      <c r="F112" s="58"/>
      <c r="G112" s="58"/>
      <c r="H112" s="58"/>
      <c r="I112" s="58"/>
      <c r="J112" s="58"/>
    </row>
    <row r="113" spans="1:10" ht="16.5" customHeight="1">
      <c r="A113" s="58"/>
      <c r="B113" s="58"/>
      <c r="C113" s="58"/>
      <c r="D113" s="58"/>
      <c r="E113" s="58"/>
      <c r="F113" s="58"/>
      <c r="G113" s="58"/>
      <c r="H113" s="58"/>
      <c r="I113" s="58"/>
      <c r="J113" s="58"/>
    </row>
    <row r="114" spans="1:10" ht="16.5" customHeight="1">
      <c r="A114" s="58"/>
      <c r="B114" s="58"/>
      <c r="C114" s="58"/>
      <c r="D114" s="58"/>
      <c r="E114" s="58"/>
      <c r="F114" s="58"/>
      <c r="G114" s="58"/>
      <c r="H114" s="58"/>
      <c r="I114" s="58"/>
      <c r="J114" s="58"/>
    </row>
    <row r="115" spans="1:10" ht="16.5" customHeight="1">
      <c r="A115" s="58"/>
      <c r="B115" s="58"/>
      <c r="C115" s="58"/>
      <c r="D115" s="58"/>
      <c r="E115" s="58"/>
      <c r="F115" s="58"/>
      <c r="G115" s="58"/>
      <c r="H115" s="58"/>
      <c r="I115" s="58"/>
      <c r="J115" s="58"/>
    </row>
    <row r="116" spans="1:10" ht="16.5" customHeight="1">
      <c r="A116" s="58"/>
      <c r="B116" s="58"/>
      <c r="C116" s="58"/>
      <c r="D116" s="58"/>
      <c r="E116" s="58"/>
      <c r="F116" s="58"/>
      <c r="G116" s="58"/>
      <c r="H116" s="58"/>
      <c r="I116" s="58"/>
      <c r="J116" s="58"/>
    </row>
    <row r="117" spans="1:10" ht="16.5" customHeight="1">
      <c r="A117" s="58"/>
      <c r="B117" s="58"/>
      <c r="C117" s="58"/>
      <c r="D117" s="58"/>
      <c r="E117" s="58"/>
      <c r="F117" s="58"/>
      <c r="G117" s="58"/>
      <c r="H117" s="58"/>
      <c r="I117" s="58"/>
      <c r="J117" s="58"/>
    </row>
    <row r="118" spans="1:10" ht="16.5" customHeight="1">
      <c r="A118" s="58"/>
      <c r="B118" s="58"/>
      <c r="C118" s="58"/>
      <c r="D118" s="58"/>
      <c r="E118" s="58"/>
      <c r="F118" s="58"/>
      <c r="G118" s="58"/>
      <c r="H118" s="58"/>
      <c r="I118" s="58"/>
      <c r="J118" s="58"/>
    </row>
    <row r="119" spans="1:10" ht="16.5" customHeight="1">
      <c r="A119" s="58"/>
      <c r="B119" s="58"/>
      <c r="C119" s="58"/>
      <c r="D119" s="58"/>
      <c r="E119" s="58"/>
      <c r="F119" s="58"/>
      <c r="G119" s="58"/>
      <c r="H119" s="58"/>
      <c r="I119" s="58"/>
      <c r="J119" s="58"/>
    </row>
    <row r="120" spans="1:10" ht="16.5" customHeight="1">
      <c r="A120" s="58"/>
      <c r="B120" s="58"/>
      <c r="C120" s="58"/>
      <c r="D120" s="58"/>
      <c r="E120" s="58"/>
      <c r="F120" s="58"/>
      <c r="G120" s="58"/>
      <c r="H120" s="58"/>
      <c r="I120" s="58"/>
      <c r="J120" s="58"/>
    </row>
    <row r="121" spans="1:10" ht="16.5" customHeight="1">
      <c r="A121" s="58"/>
      <c r="B121" s="58"/>
      <c r="C121" s="58"/>
      <c r="D121" s="58"/>
      <c r="E121" s="58"/>
      <c r="F121" s="58"/>
      <c r="G121" s="58"/>
      <c r="H121" s="58"/>
      <c r="I121" s="58"/>
      <c r="J121" s="58"/>
    </row>
    <row r="122" spans="1:10" ht="16.5" customHeight="1">
      <c r="A122" s="58"/>
      <c r="B122" s="58"/>
      <c r="C122" s="58"/>
      <c r="D122" s="58"/>
      <c r="E122" s="58"/>
      <c r="F122" s="58"/>
      <c r="G122" s="58"/>
      <c r="H122" s="58"/>
      <c r="I122" s="58"/>
      <c r="J122" s="58"/>
    </row>
    <row r="123" spans="1:10" ht="16.5" customHeight="1">
      <c r="A123" s="58"/>
      <c r="B123" s="58"/>
      <c r="C123" s="58"/>
      <c r="D123" s="58"/>
      <c r="E123" s="58"/>
      <c r="F123" s="58"/>
      <c r="G123" s="58"/>
      <c r="H123" s="58"/>
      <c r="I123" s="58"/>
      <c r="J123" s="58"/>
    </row>
    <row r="124" spans="1:10" ht="16.5" customHeight="1">
      <c r="A124" s="58"/>
      <c r="B124" s="58"/>
      <c r="C124" s="58"/>
      <c r="D124" s="58"/>
      <c r="E124" s="58"/>
      <c r="F124" s="58"/>
      <c r="G124" s="58"/>
      <c r="H124" s="58"/>
      <c r="I124" s="58"/>
      <c r="J124" s="58"/>
    </row>
    <row r="125" spans="1:10" ht="16.5" customHeight="1">
      <c r="A125" s="58"/>
      <c r="B125" s="58"/>
      <c r="C125" s="58"/>
      <c r="D125" s="58"/>
      <c r="E125" s="58"/>
      <c r="F125" s="58"/>
      <c r="G125" s="58"/>
      <c r="H125" s="58"/>
      <c r="I125" s="58"/>
      <c r="J125" s="58"/>
    </row>
    <row r="126" spans="1:10" ht="16.5" customHeight="1">
      <c r="A126" s="58"/>
      <c r="B126" s="58"/>
      <c r="C126" s="58"/>
      <c r="D126" s="58"/>
      <c r="E126" s="58"/>
      <c r="F126" s="58"/>
      <c r="G126" s="58"/>
      <c r="H126" s="58"/>
      <c r="I126" s="58"/>
      <c r="J126" s="58"/>
    </row>
    <row r="127" spans="1:10" ht="16.5" customHeight="1">
      <c r="A127" s="58"/>
      <c r="B127" s="58"/>
      <c r="C127" s="58"/>
      <c r="D127" s="58"/>
      <c r="E127" s="58"/>
      <c r="F127" s="58"/>
      <c r="G127" s="58"/>
      <c r="H127" s="58"/>
      <c r="I127" s="58"/>
      <c r="J127" s="58"/>
    </row>
    <row r="128" spans="1:10" ht="16.5" customHeight="1">
      <c r="A128" s="58"/>
      <c r="B128" s="58"/>
      <c r="C128" s="58"/>
      <c r="D128" s="58"/>
      <c r="E128" s="58"/>
      <c r="F128" s="58"/>
      <c r="G128" s="58"/>
      <c r="H128" s="58"/>
      <c r="I128" s="58"/>
      <c r="J128" s="58"/>
    </row>
    <row r="129" spans="1:10" ht="16.5" customHeight="1">
      <c r="A129" s="58"/>
      <c r="B129" s="58"/>
      <c r="C129" s="58"/>
      <c r="D129" s="58"/>
      <c r="E129" s="58"/>
      <c r="F129" s="58"/>
      <c r="G129" s="58"/>
      <c r="H129" s="58"/>
      <c r="I129" s="58"/>
      <c r="J129" s="58"/>
    </row>
    <row r="130" spans="1:10" ht="16.5" customHeight="1">
      <c r="A130" s="58"/>
      <c r="B130" s="58"/>
      <c r="C130" s="58"/>
      <c r="D130" s="58"/>
      <c r="E130" s="58"/>
      <c r="F130" s="58"/>
      <c r="G130" s="58"/>
      <c r="H130" s="58"/>
      <c r="I130" s="58"/>
      <c r="J130" s="58"/>
    </row>
    <row r="131" spans="1:10" ht="16.5" customHeight="1">
      <c r="A131" s="58"/>
      <c r="B131" s="58"/>
      <c r="C131" s="58"/>
      <c r="D131" s="58"/>
      <c r="E131" s="58"/>
      <c r="F131" s="58"/>
      <c r="G131" s="58"/>
      <c r="H131" s="58"/>
      <c r="I131" s="58"/>
      <c r="J131" s="58"/>
    </row>
    <row r="132" spans="1:10" ht="16.5" customHeight="1">
      <c r="A132" s="58"/>
      <c r="B132" s="58"/>
      <c r="C132" s="58"/>
      <c r="D132" s="58"/>
      <c r="E132" s="58"/>
      <c r="F132" s="58"/>
      <c r="G132" s="58"/>
      <c r="H132" s="58"/>
      <c r="I132" s="58"/>
      <c r="J132" s="58"/>
    </row>
    <row r="133" spans="1:10" ht="16.5" customHeight="1">
      <c r="A133" s="58"/>
      <c r="B133" s="58"/>
      <c r="C133" s="58"/>
      <c r="D133" s="58"/>
      <c r="E133" s="58"/>
      <c r="F133" s="58"/>
      <c r="G133" s="58"/>
      <c r="H133" s="58"/>
      <c r="I133" s="58"/>
      <c r="J133" s="58"/>
    </row>
    <row r="134" spans="1:10" ht="16.5" customHeight="1">
      <c r="A134" s="58"/>
      <c r="B134" s="58"/>
      <c r="C134" s="58"/>
      <c r="D134" s="58"/>
      <c r="E134" s="58"/>
      <c r="F134" s="58"/>
      <c r="G134" s="58"/>
      <c r="H134" s="58"/>
      <c r="I134" s="58"/>
      <c r="J134" s="58"/>
    </row>
    <row r="135" spans="1:10" ht="16.5" customHeight="1">
      <c r="A135" s="58"/>
      <c r="B135" s="58"/>
      <c r="C135" s="58"/>
      <c r="D135" s="58"/>
      <c r="E135" s="58"/>
      <c r="F135" s="58"/>
      <c r="G135" s="58"/>
      <c r="H135" s="58"/>
      <c r="I135" s="58"/>
      <c r="J135" s="58"/>
    </row>
    <row r="136" spans="1:10" ht="16.5" customHeight="1">
      <c r="A136" s="58"/>
      <c r="B136" s="58"/>
      <c r="C136" s="58"/>
      <c r="D136" s="58"/>
      <c r="E136" s="58"/>
      <c r="F136" s="58"/>
      <c r="G136" s="58"/>
      <c r="H136" s="58"/>
      <c r="I136" s="58"/>
      <c r="J136" s="58"/>
    </row>
    <row r="137" spans="1:10" ht="16.5" customHeight="1">
      <c r="A137" s="58"/>
      <c r="B137" s="58"/>
      <c r="C137" s="58"/>
      <c r="D137" s="58"/>
      <c r="E137" s="58"/>
      <c r="F137" s="58"/>
      <c r="G137" s="58"/>
      <c r="H137" s="58"/>
      <c r="I137" s="58"/>
      <c r="J137" s="58"/>
    </row>
    <row r="138" spans="1:10" ht="16.5" customHeight="1">
      <c r="A138" s="58"/>
      <c r="B138" s="58"/>
      <c r="C138" s="58"/>
      <c r="D138" s="58"/>
      <c r="E138" s="58"/>
      <c r="F138" s="58"/>
      <c r="G138" s="58"/>
      <c r="H138" s="58"/>
      <c r="I138" s="58"/>
      <c r="J138" s="58"/>
    </row>
    <row r="139" spans="1:10" ht="16.5" customHeight="1">
      <c r="A139" s="58"/>
      <c r="B139" s="58"/>
      <c r="C139" s="58"/>
      <c r="D139" s="58"/>
      <c r="E139" s="58"/>
      <c r="F139" s="58"/>
      <c r="G139" s="58"/>
      <c r="H139" s="58"/>
      <c r="I139" s="58"/>
      <c r="J139" s="58"/>
    </row>
    <row r="140" spans="1:10" ht="16.5" customHeight="1">
      <c r="A140" s="58"/>
      <c r="B140" s="58"/>
      <c r="C140" s="58"/>
      <c r="D140" s="58"/>
      <c r="E140" s="58"/>
      <c r="F140" s="58"/>
      <c r="G140" s="58"/>
      <c r="H140" s="58"/>
      <c r="I140" s="58"/>
      <c r="J140" s="58"/>
    </row>
    <row r="141" spans="1:10" ht="16.5" customHeight="1">
      <c r="A141" s="58"/>
      <c r="B141" s="58"/>
      <c r="C141" s="58"/>
      <c r="D141" s="58"/>
      <c r="E141" s="58"/>
      <c r="F141" s="58"/>
      <c r="G141" s="58"/>
      <c r="H141" s="58"/>
      <c r="I141" s="58"/>
      <c r="J141" s="58"/>
    </row>
    <row r="142" spans="1:10" ht="16.5" customHeight="1">
      <c r="A142" s="58"/>
      <c r="B142" s="58"/>
      <c r="C142" s="58"/>
      <c r="D142" s="58"/>
      <c r="E142" s="58"/>
      <c r="F142" s="58"/>
      <c r="G142" s="58"/>
      <c r="H142" s="58"/>
      <c r="I142" s="58"/>
      <c r="J142" s="58"/>
    </row>
    <row r="143" spans="1:10" ht="16.5" customHeight="1">
      <c r="A143" s="58"/>
      <c r="B143" s="58"/>
      <c r="C143" s="58"/>
      <c r="D143" s="58"/>
      <c r="E143" s="58"/>
      <c r="F143" s="58"/>
      <c r="G143" s="58"/>
      <c r="H143" s="58"/>
      <c r="I143" s="58"/>
      <c r="J143" s="58"/>
    </row>
    <row r="144" spans="1:10" ht="16.5" customHeight="1">
      <c r="A144" s="58"/>
      <c r="B144" s="58"/>
      <c r="C144" s="58"/>
      <c r="D144" s="58"/>
      <c r="E144" s="58"/>
      <c r="F144" s="58"/>
      <c r="G144" s="58"/>
      <c r="H144" s="58"/>
      <c r="I144" s="58"/>
      <c r="J144" s="58"/>
    </row>
    <row r="145" spans="1:10" ht="16.5" customHeight="1">
      <c r="A145" s="58"/>
      <c r="B145" s="58"/>
      <c r="C145" s="58"/>
      <c r="D145" s="58"/>
      <c r="E145" s="58"/>
      <c r="F145" s="58"/>
      <c r="G145" s="58"/>
      <c r="H145" s="58"/>
      <c r="I145" s="58"/>
      <c r="J145" s="58"/>
    </row>
    <row r="146" spans="1:10" ht="16.5" customHeight="1">
      <c r="A146" s="58"/>
      <c r="B146" s="58"/>
      <c r="C146" s="58"/>
      <c r="D146" s="58"/>
      <c r="E146" s="58"/>
      <c r="F146" s="58"/>
      <c r="G146" s="58"/>
      <c r="H146" s="58"/>
      <c r="I146" s="58"/>
      <c r="J146" s="58"/>
    </row>
    <row r="147" spans="1:10" ht="16.5" customHeight="1">
      <c r="A147" s="58"/>
      <c r="B147" s="58"/>
      <c r="C147" s="58"/>
      <c r="D147" s="58"/>
      <c r="E147" s="58"/>
      <c r="F147" s="58"/>
      <c r="G147" s="58"/>
      <c r="H147" s="58"/>
      <c r="I147" s="58"/>
      <c r="J147" s="58"/>
    </row>
    <row r="148" spans="1:10" ht="16.5" customHeight="1">
      <c r="A148" s="58"/>
      <c r="B148" s="58"/>
      <c r="C148" s="58"/>
      <c r="D148" s="58"/>
      <c r="E148" s="58"/>
      <c r="F148" s="58"/>
      <c r="G148" s="58"/>
      <c r="H148" s="58"/>
      <c r="I148" s="58"/>
      <c r="J148" s="58"/>
    </row>
    <row r="149" spans="1:10" ht="16.5" customHeight="1">
      <c r="A149" s="58"/>
      <c r="B149" s="58"/>
      <c r="C149" s="58"/>
      <c r="D149" s="58"/>
      <c r="E149" s="58"/>
      <c r="F149" s="58"/>
      <c r="G149" s="58"/>
      <c r="H149" s="58"/>
      <c r="I149" s="58"/>
      <c r="J149" s="58"/>
    </row>
    <row r="150" spans="1:10" ht="16.5" customHeight="1">
      <c r="A150" s="58"/>
      <c r="B150" s="58"/>
      <c r="C150" s="58"/>
      <c r="D150" s="58"/>
      <c r="E150" s="58"/>
      <c r="F150" s="58"/>
      <c r="G150" s="58"/>
      <c r="H150" s="58"/>
      <c r="I150" s="58"/>
      <c r="J150" s="58"/>
    </row>
    <row r="151" spans="1:10" ht="16.5" customHeight="1">
      <c r="A151" s="58"/>
      <c r="B151" s="58"/>
      <c r="C151" s="58"/>
      <c r="D151" s="58"/>
      <c r="E151" s="58"/>
      <c r="F151" s="58"/>
      <c r="G151" s="58"/>
      <c r="H151" s="58"/>
      <c r="I151" s="58"/>
      <c r="J151" s="58"/>
    </row>
    <row r="152" spans="1:10" ht="16.5" customHeight="1">
      <c r="A152" s="58"/>
      <c r="B152" s="58"/>
      <c r="C152" s="58"/>
      <c r="D152" s="58"/>
      <c r="E152" s="58"/>
      <c r="F152" s="58"/>
      <c r="G152" s="58"/>
      <c r="H152" s="58"/>
      <c r="I152" s="58"/>
      <c r="J152" s="58"/>
    </row>
    <row r="153" spans="1:10" ht="16.5" customHeight="1">
      <c r="A153" s="58"/>
      <c r="B153" s="58"/>
      <c r="C153" s="58"/>
      <c r="D153" s="58"/>
      <c r="E153" s="58"/>
      <c r="F153" s="58"/>
      <c r="G153" s="58"/>
      <c r="H153" s="58"/>
      <c r="I153" s="58"/>
      <c r="J153" s="58"/>
    </row>
    <row r="154" spans="1:10" ht="16.5" customHeight="1">
      <c r="A154" s="58"/>
      <c r="B154" s="58"/>
      <c r="C154" s="58"/>
      <c r="D154" s="58"/>
      <c r="E154" s="58"/>
      <c r="F154" s="58"/>
      <c r="G154" s="58"/>
      <c r="H154" s="58"/>
      <c r="I154" s="58"/>
      <c r="J154" s="58"/>
    </row>
    <row r="155" spans="1:10" ht="16.5" customHeight="1">
      <c r="A155" s="58"/>
      <c r="B155" s="58"/>
      <c r="C155" s="58"/>
      <c r="D155" s="58"/>
      <c r="E155" s="58"/>
      <c r="F155" s="58"/>
      <c r="G155" s="58"/>
      <c r="H155" s="58"/>
      <c r="I155" s="58"/>
      <c r="J155" s="58"/>
    </row>
    <row r="156" spans="1:10" ht="16.5" customHeight="1">
      <c r="A156" s="58"/>
      <c r="B156" s="58"/>
      <c r="C156" s="58"/>
      <c r="D156" s="58"/>
      <c r="E156" s="58"/>
      <c r="F156" s="58"/>
      <c r="G156" s="58"/>
      <c r="H156" s="58"/>
      <c r="I156" s="58"/>
      <c r="J156" s="58"/>
    </row>
    <row r="157" spans="1:10" ht="16.5" customHeight="1">
      <c r="A157" s="58"/>
      <c r="B157" s="58"/>
      <c r="C157" s="58"/>
      <c r="D157" s="58"/>
      <c r="E157" s="58"/>
      <c r="F157" s="58"/>
      <c r="G157" s="58"/>
      <c r="H157" s="58"/>
      <c r="I157" s="58"/>
      <c r="J157" s="58"/>
    </row>
    <row r="158" spans="1:10" ht="16.5" customHeight="1">
      <c r="A158" s="58"/>
      <c r="B158" s="58"/>
      <c r="C158" s="58"/>
      <c r="D158" s="58"/>
      <c r="E158" s="58"/>
      <c r="F158" s="58"/>
      <c r="G158" s="58"/>
      <c r="H158" s="58"/>
      <c r="I158" s="58"/>
      <c r="J158" s="58"/>
    </row>
    <row r="159" spans="1:10" ht="16.5" customHeight="1">
      <c r="A159" s="58"/>
      <c r="B159" s="58"/>
      <c r="C159" s="58"/>
      <c r="D159" s="58"/>
      <c r="E159" s="58"/>
      <c r="F159" s="58"/>
      <c r="G159" s="58"/>
      <c r="H159" s="58"/>
      <c r="I159" s="58"/>
      <c r="J159" s="58"/>
    </row>
    <row r="160" spans="1:10" ht="16.5" customHeight="1">
      <c r="A160" s="58"/>
      <c r="B160" s="58"/>
      <c r="C160" s="58"/>
      <c r="D160" s="58"/>
      <c r="E160" s="58"/>
      <c r="F160" s="58"/>
      <c r="G160" s="58"/>
      <c r="H160" s="58"/>
      <c r="I160" s="58"/>
      <c r="J160" s="58"/>
    </row>
    <row r="161" spans="1:10" ht="16.5" customHeight="1">
      <c r="A161" s="58"/>
      <c r="B161" s="58"/>
      <c r="C161" s="58"/>
      <c r="D161" s="58"/>
      <c r="E161" s="58"/>
      <c r="F161" s="58"/>
      <c r="G161" s="58"/>
      <c r="H161" s="58"/>
      <c r="I161" s="58"/>
      <c r="J161" s="58"/>
    </row>
    <row r="162" spans="1:10" ht="16.5" customHeight="1">
      <c r="A162" s="58"/>
      <c r="B162" s="58"/>
      <c r="C162" s="58"/>
      <c r="D162" s="58"/>
      <c r="E162" s="58"/>
      <c r="F162" s="58"/>
      <c r="G162" s="58"/>
      <c r="H162" s="58"/>
      <c r="I162" s="58"/>
      <c r="J162" s="58"/>
    </row>
    <row r="163" spans="1:10" ht="16.5" customHeight="1">
      <c r="A163" s="58"/>
      <c r="B163" s="58"/>
      <c r="C163" s="58"/>
      <c r="D163" s="58"/>
      <c r="E163" s="58"/>
      <c r="F163" s="58"/>
      <c r="G163" s="58"/>
      <c r="H163" s="58"/>
      <c r="I163" s="58"/>
      <c r="J163" s="58"/>
    </row>
    <row r="164" spans="1:10" ht="16.5" customHeight="1">
      <c r="A164" s="58"/>
      <c r="B164" s="58"/>
      <c r="C164" s="58"/>
      <c r="D164" s="58"/>
      <c r="E164" s="58"/>
      <c r="F164" s="58"/>
      <c r="G164" s="58"/>
      <c r="H164" s="58"/>
      <c r="I164" s="58"/>
      <c r="J164" s="58"/>
    </row>
    <row r="165" spans="1:10" ht="16.5" customHeight="1">
      <c r="A165" s="58"/>
      <c r="B165" s="58"/>
      <c r="C165" s="58"/>
      <c r="D165" s="58"/>
      <c r="E165" s="58"/>
      <c r="F165" s="58"/>
      <c r="G165" s="58"/>
      <c r="H165" s="58"/>
      <c r="I165" s="58"/>
      <c r="J165" s="58"/>
    </row>
    <row r="166" spans="1:10" ht="16.5" customHeight="1">
      <c r="A166" s="58"/>
      <c r="B166" s="58"/>
      <c r="C166" s="58"/>
      <c r="D166" s="58"/>
      <c r="E166" s="58"/>
      <c r="F166" s="58"/>
      <c r="G166" s="58"/>
      <c r="H166" s="58"/>
      <c r="I166" s="58"/>
      <c r="J166" s="58"/>
    </row>
    <row r="167" spans="1:10" ht="16.5" customHeight="1">
      <c r="A167" s="58"/>
      <c r="B167" s="58"/>
      <c r="C167" s="58"/>
      <c r="D167" s="58"/>
      <c r="E167" s="58"/>
      <c r="F167" s="58"/>
      <c r="G167" s="58"/>
      <c r="H167" s="58"/>
      <c r="I167" s="58"/>
      <c r="J167" s="58"/>
    </row>
    <row r="168" spans="1:10" ht="16.5" customHeight="1">
      <c r="A168" s="58"/>
      <c r="B168" s="58"/>
      <c r="C168" s="58"/>
      <c r="D168" s="58"/>
      <c r="E168" s="58"/>
      <c r="F168" s="58"/>
      <c r="G168" s="58"/>
      <c r="H168" s="58"/>
      <c r="I168" s="58"/>
      <c r="J168" s="58"/>
    </row>
    <row r="169" spans="1:10" ht="16.5" customHeight="1">
      <c r="A169" s="58"/>
      <c r="B169" s="58"/>
      <c r="C169" s="58"/>
      <c r="D169" s="58"/>
      <c r="E169" s="58"/>
      <c r="F169" s="58"/>
      <c r="G169" s="58"/>
      <c r="H169" s="58"/>
      <c r="I169" s="58"/>
      <c r="J169" s="58"/>
    </row>
    <row r="170" spans="1:10" ht="16.5" customHeight="1">
      <c r="A170" s="58"/>
      <c r="B170" s="58"/>
      <c r="C170" s="58"/>
      <c r="D170" s="58"/>
      <c r="E170" s="58"/>
      <c r="F170" s="58"/>
      <c r="G170" s="58"/>
      <c r="H170" s="58"/>
      <c r="I170" s="58"/>
      <c r="J170" s="58"/>
    </row>
    <row r="171" spans="1:10" ht="16.5" customHeight="1">
      <c r="A171" s="58"/>
      <c r="B171" s="58"/>
      <c r="C171" s="58"/>
      <c r="D171" s="58"/>
      <c r="E171" s="58"/>
      <c r="F171" s="58"/>
      <c r="G171" s="58"/>
      <c r="H171" s="58"/>
      <c r="I171" s="58"/>
      <c r="J171" s="58"/>
    </row>
    <row r="172" spans="1:10" ht="16.5" customHeight="1">
      <c r="A172" s="58"/>
      <c r="B172" s="58"/>
      <c r="C172" s="58"/>
      <c r="D172" s="58"/>
      <c r="E172" s="58"/>
      <c r="F172" s="58"/>
      <c r="G172" s="58"/>
      <c r="H172" s="58"/>
      <c r="I172" s="58"/>
      <c r="J172" s="58"/>
    </row>
    <row r="173" spans="1:10" ht="16.5" customHeight="1">
      <c r="A173" s="58"/>
      <c r="B173" s="58"/>
      <c r="C173" s="58"/>
      <c r="D173" s="58"/>
      <c r="E173" s="58"/>
      <c r="F173" s="58"/>
      <c r="G173" s="58"/>
      <c r="H173" s="58"/>
      <c r="I173" s="58"/>
      <c r="J173" s="58"/>
    </row>
    <row r="174" spans="1:10" ht="16.5" customHeight="1">
      <c r="A174" s="58"/>
      <c r="B174" s="58"/>
      <c r="C174" s="58"/>
      <c r="D174" s="58"/>
      <c r="E174" s="58"/>
      <c r="F174" s="58"/>
      <c r="G174" s="58"/>
      <c r="H174" s="58"/>
      <c r="I174" s="58"/>
      <c r="J174" s="58"/>
    </row>
    <row r="175" spans="1:10" ht="16.5" customHeight="1">
      <c r="A175" s="58"/>
      <c r="B175" s="58"/>
      <c r="C175" s="58"/>
      <c r="D175" s="58"/>
      <c r="E175" s="58"/>
      <c r="F175" s="58"/>
      <c r="G175" s="58"/>
      <c r="H175" s="58"/>
      <c r="I175" s="58"/>
      <c r="J175" s="58"/>
    </row>
    <row r="176" spans="1:10" ht="16.5" customHeight="1">
      <c r="A176" s="58"/>
      <c r="B176" s="58"/>
      <c r="C176" s="58"/>
      <c r="D176" s="58"/>
      <c r="E176" s="58"/>
      <c r="F176" s="58"/>
      <c r="G176" s="58"/>
      <c r="H176" s="58"/>
      <c r="I176" s="58"/>
      <c r="J176" s="58"/>
    </row>
    <row r="177" spans="1:10" ht="16.5" customHeight="1">
      <c r="A177" s="58"/>
      <c r="B177" s="58"/>
      <c r="C177" s="58"/>
      <c r="D177" s="58"/>
      <c r="E177" s="58"/>
      <c r="F177" s="58"/>
      <c r="G177" s="58"/>
      <c r="H177" s="58"/>
      <c r="I177" s="58"/>
      <c r="J177" s="58"/>
    </row>
    <row r="178" spans="1:10" ht="16.5" customHeight="1">
      <c r="A178" s="58"/>
      <c r="B178" s="58"/>
      <c r="C178" s="58"/>
      <c r="D178" s="58"/>
      <c r="E178" s="58"/>
      <c r="F178" s="58"/>
      <c r="G178" s="58"/>
      <c r="H178" s="58"/>
      <c r="I178" s="58"/>
      <c r="J178" s="58"/>
    </row>
    <row r="179" spans="1:10" ht="16.5" customHeight="1">
      <c r="A179" s="58"/>
      <c r="B179" s="58"/>
      <c r="C179" s="58"/>
      <c r="D179" s="58"/>
      <c r="E179" s="58"/>
      <c r="F179" s="58"/>
      <c r="G179" s="58"/>
      <c r="H179" s="58"/>
      <c r="I179" s="58"/>
      <c r="J179" s="58"/>
    </row>
    <row r="180" spans="1:10" ht="16.5" customHeight="1">
      <c r="A180" s="58"/>
      <c r="B180" s="58"/>
      <c r="C180" s="58"/>
      <c r="D180" s="58"/>
      <c r="E180" s="58"/>
      <c r="F180" s="58"/>
      <c r="G180" s="58"/>
      <c r="H180" s="58"/>
      <c r="I180" s="58"/>
      <c r="J180" s="58"/>
    </row>
    <row r="181" spans="1:10" ht="16.5" customHeight="1">
      <c r="A181" s="58"/>
      <c r="B181" s="58"/>
      <c r="C181" s="58"/>
      <c r="D181" s="58"/>
      <c r="E181" s="58"/>
      <c r="F181" s="58"/>
      <c r="G181" s="58"/>
      <c r="H181" s="58"/>
      <c r="I181" s="58"/>
      <c r="J181" s="58"/>
    </row>
    <row r="182" spans="1:10" ht="16.5" customHeight="1">
      <c r="A182" s="58"/>
      <c r="B182" s="58"/>
      <c r="C182" s="58"/>
      <c r="D182" s="58"/>
      <c r="E182" s="58"/>
      <c r="F182" s="58"/>
      <c r="G182" s="58"/>
      <c r="H182" s="58"/>
      <c r="I182" s="58"/>
      <c r="J182" s="58"/>
    </row>
    <row r="183" spans="1:10" ht="16.5" customHeight="1">
      <c r="A183" s="58"/>
      <c r="B183" s="58"/>
      <c r="C183" s="58"/>
      <c r="D183" s="58"/>
      <c r="E183" s="58"/>
      <c r="F183" s="58"/>
      <c r="G183" s="58"/>
      <c r="H183" s="58"/>
      <c r="I183" s="58"/>
      <c r="J183" s="58"/>
    </row>
    <row r="184" spans="1:10" ht="16.5" customHeight="1">
      <c r="A184" s="58"/>
      <c r="B184" s="58"/>
      <c r="C184" s="58"/>
      <c r="D184" s="58"/>
      <c r="E184" s="58"/>
      <c r="F184" s="58"/>
      <c r="G184" s="58"/>
      <c r="H184" s="58"/>
      <c r="I184" s="58"/>
      <c r="J184" s="58"/>
    </row>
    <row r="185" spans="1:10" ht="16.5" customHeight="1">
      <c r="A185" s="58"/>
      <c r="B185" s="58"/>
      <c r="C185" s="58"/>
      <c r="D185" s="58"/>
      <c r="E185" s="58"/>
      <c r="F185" s="58"/>
      <c r="G185" s="58"/>
      <c r="H185" s="58"/>
      <c r="I185" s="58"/>
      <c r="J185" s="58"/>
    </row>
    <row r="186" spans="1:10" ht="16.5" customHeight="1">
      <c r="A186" s="58"/>
      <c r="B186" s="58"/>
      <c r="C186" s="58"/>
      <c r="D186" s="58"/>
      <c r="E186" s="58"/>
      <c r="F186" s="58"/>
      <c r="G186" s="58"/>
      <c r="H186" s="58"/>
      <c r="I186" s="58"/>
      <c r="J186" s="58"/>
    </row>
    <row r="187" spans="1:10" ht="16.5" customHeight="1">
      <c r="A187" s="58"/>
      <c r="B187" s="58"/>
      <c r="C187" s="58"/>
      <c r="D187" s="58"/>
      <c r="E187" s="58"/>
      <c r="F187" s="58"/>
      <c r="G187" s="58"/>
      <c r="H187" s="58"/>
      <c r="I187" s="58"/>
      <c r="J187" s="58"/>
    </row>
    <row r="188" spans="1:10" ht="16.5" customHeight="1">
      <c r="A188" s="58"/>
      <c r="B188" s="58"/>
      <c r="C188" s="58"/>
      <c r="D188" s="58"/>
      <c r="E188" s="58"/>
      <c r="F188" s="58"/>
      <c r="G188" s="58"/>
      <c r="H188" s="58"/>
      <c r="I188" s="58"/>
      <c r="J188" s="58"/>
    </row>
    <row r="189" spans="1:10" ht="16.5" customHeight="1">
      <c r="A189" s="58"/>
      <c r="B189" s="58"/>
      <c r="C189" s="58"/>
      <c r="D189" s="58"/>
      <c r="E189" s="58"/>
      <c r="F189" s="58"/>
      <c r="G189" s="58"/>
      <c r="H189" s="58"/>
      <c r="I189" s="58"/>
      <c r="J189" s="58"/>
    </row>
    <row r="190" spans="1:10" ht="16.5" customHeight="1">
      <c r="A190" s="58"/>
      <c r="B190" s="58"/>
      <c r="C190" s="58"/>
      <c r="D190" s="58"/>
      <c r="E190" s="58"/>
      <c r="F190" s="58"/>
      <c r="G190" s="58"/>
      <c r="H190" s="58"/>
      <c r="I190" s="58"/>
      <c r="J190" s="58"/>
    </row>
    <row r="191" spans="1:10" ht="16.5" customHeight="1">
      <c r="A191" s="58"/>
      <c r="B191" s="58"/>
      <c r="C191" s="58"/>
      <c r="D191" s="58"/>
      <c r="E191" s="58"/>
      <c r="F191" s="58"/>
      <c r="G191" s="58"/>
      <c r="H191" s="58"/>
      <c r="I191" s="58"/>
      <c r="J191" s="58"/>
    </row>
    <row r="192" spans="1:10" ht="16.5" customHeight="1">
      <c r="A192" s="58"/>
      <c r="B192" s="58"/>
      <c r="C192" s="58"/>
      <c r="D192" s="58"/>
      <c r="E192" s="58"/>
      <c r="F192" s="58"/>
      <c r="G192" s="58"/>
      <c r="H192" s="58"/>
      <c r="I192" s="58"/>
      <c r="J192" s="58"/>
    </row>
    <row r="193" spans="1:10" ht="16.5" customHeight="1">
      <c r="A193" s="58"/>
      <c r="B193" s="58"/>
      <c r="C193" s="58"/>
      <c r="D193" s="58"/>
      <c r="E193" s="58"/>
      <c r="F193" s="58"/>
      <c r="G193" s="58"/>
      <c r="H193" s="58"/>
      <c r="I193" s="58"/>
      <c r="J193" s="58"/>
    </row>
    <row r="194" spans="1:10" ht="16.5" customHeight="1">
      <c r="A194" s="58"/>
      <c r="B194" s="58"/>
      <c r="C194" s="58"/>
      <c r="D194" s="58"/>
      <c r="E194" s="58"/>
      <c r="F194" s="58"/>
      <c r="G194" s="58"/>
      <c r="H194" s="58"/>
      <c r="I194" s="58"/>
      <c r="J194" s="58"/>
    </row>
    <row r="195" spans="1:10" ht="16.5" customHeight="1">
      <c r="A195" s="58"/>
      <c r="B195" s="58"/>
      <c r="C195" s="58"/>
      <c r="D195" s="58"/>
      <c r="E195" s="58"/>
      <c r="F195" s="58"/>
      <c r="G195" s="58"/>
      <c r="H195" s="58"/>
      <c r="I195" s="58"/>
      <c r="J195" s="58"/>
    </row>
    <row r="196" spans="1:10" ht="16.5" customHeight="1">
      <c r="A196" s="58"/>
      <c r="B196" s="58"/>
      <c r="C196" s="58"/>
      <c r="D196" s="58"/>
      <c r="E196" s="58"/>
      <c r="F196" s="58"/>
      <c r="G196" s="58"/>
      <c r="H196" s="58"/>
      <c r="I196" s="58"/>
      <c r="J196" s="58"/>
    </row>
    <row r="197" spans="1:10" ht="16.5" customHeight="1">
      <c r="A197" s="58"/>
      <c r="B197" s="58"/>
      <c r="C197" s="58"/>
      <c r="D197" s="58"/>
      <c r="E197" s="58"/>
      <c r="F197" s="58"/>
      <c r="G197" s="58"/>
      <c r="H197" s="58"/>
      <c r="I197" s="58"/>
      <c r="J197" s="58"/>
    </row>
    <row r="198" spans="1:10" ht="16.5" customHeight="1">
      <c r="A198" s="58"/>
      <c r="B198" s="58"/>
      <c r="C198" s="58"/>
      <c r="D198" s="58"/>
      <c r="E198" s="58"/>
      <c r="F198" s="58"/>
      <c r="G198" s="58"/>
      <c r="H198" s="58"/>
      <c r="I198" s="58"/>
      <c r="J198" s="58"/>
    </row>
    <row r="199" spans="1:10" ht="16.5" customHeight="1">
      <c r="A199" s="58"/>
      <c r="B199" s="58"/>
      <c r="C199" s="58"/>
      <c r="D199" s="58"/>
      <c r="E199" s="58"/>
      <c r="F199" s="58"/>
      <c r="G199" s="58"/>
      <c r="H199" s="58"/>
      <c r="I199" s="58"/>
      <c r="J199" s="58"/>
    </row>
    <row r="200" spans="1:10" ht="16.5" customHeight="1">
      <c r="A200" s="58"/>
      <c r="B200" s="58"/>
      <c r="C200" s="58"/>
      <c r="D200" s="58"/>
      <c r="E200" s="58"/>
      <c r="F200" s="58"/>
      <c r="G200" s="58"/>
      <c r="H200" s="58"/>
      <c r="I200" s="58"/>
      <c r="J200" s="58"/>
    </row>
    <row r="201" spans="1:10" ht="16.5" customHeight="1">
      <c r="A201" s="58"/>
      <c r="B201" s="58"/>
      <c r="C201" s="58"/>
      <c r="D201" s="58"/>
      <c r="E201" s="58"/>
      <c r="F201" s="58"/>
      <c r="G201" s="58"/>
      <c r="H201" s="58"/>
      <c r="I201" s="58"/>
      <c r="J201" s="58"/>
    </row>
    <row r="202" spans="1:10" ht="16.5" customHeight="1">
      <c r="A202" s="58"/>
      <c r="B202" s="58"/>
      <c r="C202" s="58"/>
      <c r="D202" s="58"/>
      <c r="E202" s="58"/>
      <c r="F202" s="58"/>
      <c r="G202" s="58"/>
      <c r="H202" s="58"/>
      <c r="I202" s="58"/>
      <c r="J202" s="58"/>
    </row>
    <row r="203" spans="1:10" ht="16.5" customHeight="1">
      <c r="A203" s="58"/>
      <c r="B203" s="58"/>
      <c r="C203" s="58"/>
      <c r="D203" s="58"/>
      <c r="E203" s="58"/>
      <c r="F203" s="58"/>
      <c r="G203" s="58"/>
      <c r="H203" s="58"/>
      <c r="I203" s="58"/>
      <c r="J203" s="58"/>
    </row>
    <row r="204" spans="1:10" ht="16.5" customHeight="1">
      <c r="A204" s="58"/>
      <c r="B204" s="58"/>
      <c r="C204" s="58"/>
      <c r="D204" s="58"/>
      <c r="E204" s="58"/>
      <c r="F204" s="58"/>
      <c r="G204" s="58"/>
      <c r="H204" s="58"/>
      <c r="I204" s="58"/>
      <c r="J204" s="58"/>
    </row>
    <row r="205" spans="1:10" ht="16.5" customHeight="1">
      <c r="A205" s="58"/>
      <c r="B205" s="58"/>
      <c r="C205" s="58"/>
      <c r="D205" s="58"/>
      <c r="E205" s="58"/>
      <c r="F205" s="58"/>
      <c r="G205" s="58"/>
      <c r="H205" s="58"/>
      <c r="I205" s="58"/>
      <c r="J205" s="58"/>
    </row>
    <row r="206" spans="1:10" ht="16.5" customHeight="1">
      <c r="A206" s="58"/>
      <c r="B206" s="58"/>
      <c r="C206" s="58"/>
      <c r="D206" s="58"/>
      <c r="E206" s="58"/>
      <c r="F206" s="58"/>
      <c r="G206" s="58"/>
      <c r="H206" s="58"/>
      <c r="I206" s="58"/>
      <c r="J206" s="58"/>
    </row>
    <row r="207" spans="1:10" ht="16.5" customHeight="1">
      <c r="A207" s="58"/>
      <c r="B207" s="58"/>
      <c r="C207" s="58"/>
      <c r="D207" s="58"/>
      <c r="E207" s="58"/>
      <c r="F207" s="58"/>
      <c r="G207" s="58"/>
      <c r="H207" s="58"/>
      <c r="I207" s="58"/>
      <c r="J207" s="58"/>
    </row>
    <row r="208" spans="1:10" ht="16.5" customHeight="1">
      <c r="A208" s="58"/>
      <c r="B208" s="58"/>
      <c r="C208" s="58"/>
      <c r="D208" s="58"/>
      <c r="E208" s="58"/>
      <c r="F208" s="58"/>
      <c r="G208" s="58"/>
      <c r="H208" s="58"/>
      <c r="I208" s="58"/>
      <c r="J208" s="58"/>
    </row>
    <row r="209" spans="1:10" ht="16.5" customHeight="1">
      <c r="A209" s="58"/>
      <c r="B209" s="58"/>
      <c r="C209" s="58"/>
      <c r="D209" s="58"/>
      <c r="E209" s="58"/>
      <c r="F209" s="58"/>
      <c r="G209" s="58"/>
      <c r="H209" s="58"/>
      <c r="I209" s="58"/>
      <c r="J209" s="58"/>
    </row>
    <row r="210" spans="1:10" ht="16.5" customHeight="1">
      <c r="A210" s="58"/>
      <c r="B210" s="58"/>
      <c r="C210" s="58"/>
      <c r="D210" s="58"/>
      <c r="E210" s="58"/>
      <c r="F210" s="58"/>
      <c r="G210" s="58"/>
      <c r="H210" s="58"/>
      <c r="I210" s="58"/>
      <c r="J210" s="58"/>
    </row>
    <row r="211" spans="1:10" ht="16.5" customHeight="1">
      <c r="A211" s="58"/>
      <c r="B211" s="58"/>
      <c r="C211" s="58"/>
      <c r="D211" s="58"/>
      <c r="E211" s="58"/>
      <c r="F211" s="58"/>
      <c r="G211" s="58"/>
      <c r="H211" s="58"/>
      <c r="I211" s="58"/>
      <c r="J211" s="58"/>
    </row>
    <row r="212" spans="1:10" ht="16.5" customHeight="1">
      <c r="A212" s="58"/>
      <c r="B212" s="58"/>
      <c r="C212" s="58"/>
      <c r="D212" s="58"/>
      <c r="E212" s="58"/>
      <c r="F212" s="58"/>
      <c r="G212" s="58"/>
      <c r="H212" s="58"/>
      <c r="I212" s="58"/>
      <c r="J212" s="58"/>
    </row>
    <row r="213" spans="1:10" ht="16.5" customHeight="1">
      <c r="A213" s="58"/>
      <c r="B213" s="58"/>
      <c r="C213" s="58"/>
      <c r="D213" s="58"/>
      <c r="E213" s="58"/>
      <c r="F213" s="58"/>
      <c r="G213" s="58"/>
      <c r="H213" s="58"/>
      <c r="I213" s="58"/>
      <c r="J213" s="58"/>
    </row>
    <row r="214" spans="1:10" ht="16.5" customHeight="1">
      <c r="A214" s="58"/>
      <c r="B214" s="58"/>
      <c r="C214" s="58"/>
      <c r="D214" s="58"/>
      <c r="E214" s="58"/>
      <c r="F214" s="58"/>
      <c r="G214" s="58"/>
      <c r="H214" s="58"/>
      <c r="I214" s="58"/>
      <c r="J214" s="58"/>
    </row>
    <row r="215" spans="1:10" ht="16.5" customHeight="1">
      <c r="A215" s="58"/>
      <c r="B215" s="58"/>
      <c r="C215" s="58"/>
      <c r="D215" s="58"/>
      <c r="E215" s="58"/>
      <c r="F215" s="58"/>
      <c r="G215" s="58"/>
      <c r="H215" s="58"/>
      <c r="I215" s="58"/>
      <c r="J215" s="58"/>
    </row>
  </sheetData>
  <sheetProtection sheet="1" objects="1" scenarios="1"/>
  <mergeCells count="2">
    <mergeCell ref="B4:C4"/>
    <mergeCell ref="D4:E4"/>
  </mergeCells>
  <conditionalFormatting sqref="M7:O66 R7:R66">
    <cfRule type="cellIs" priority="1" dxfId="8" operator="lessThan" stopIfTrue="1">
      <formula>0</formula>
    </cfRule>
  </conditionalFormatting>
  <dataValidations count="1">
    <dataValidation type="whole" allowBlank="1" showInputMessage="1" error="１～３　で入力してください" sqref="F7:F66">
      <formula1>1</formula1>
      <formula2>6</formula2>
    </dataValidation>
  </dataValidations>
  <printOptions horizontalCentered="1" verticalCentered="1"/>
  <pageMargins left="0.61" right="0.61" top="0.61" bottom="0.61" header="0.5118110236220472" footer="0.5118110236220472"/>
  <pageSetup horizontalDpi="600" verticalDpi="600" orientation="portrait" paperSize="9" r:id="rId2"/>
  <ignoredErrors>
    <ignoredError sqref="A3" unlockedFormula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>
    <tabColor indexed="52"/>
  </sheetPr>
  <dimension ref="A1:AH232"/>
  <sheetViews>
    <sheetView zoomScalePageLayoutView="0" workbookViewId="0" topLeftCell="A1">
      <selection activeCell="B7" sqref="B7"/>
    </sheetView>
  </sheetViews>
  <sheetFormatPr defaultColWidth="9.00390625" defaultRowHeight="16.5" customHeight="1"/>
  <cols>
    <col min="1" max="1" width="5.00390625" style="55" customWidth="1"/>
    <col min="2" max="5" width="9.75390625" style="55" customWidth="1"/>
    <col min="6" max="6" width="6.00390625" style="55" customWidth="1"/>
    <col min="7" max="7" width="14.875" style="55" customWidth="1"/>
    <col min="8" max="8" width="8.75390625" style="55" customWidth="1"/>
    <col min="9" max="10" width="9.00390625" style="55" customWidth="1"/>
    <col min="11" max="12" width="3.00390625" style="57" customWidth="1"/>
    <col min="13" max="13" width="4.00390625" style="57" bestFit="1" customWidth="1"/>
    <col min="14" max="14" width="3.50390625" style="57" bestFit="1" customWidth="1"/>
    <col min="15" max="15" width="16.125" style="57" bestFit="1" customWidth="1"/>
    <col min="16" max="16" width="17.50390625" style="57" customWidth="1"/>
    <col min="17" max="17" width="7.50390625" style="57" customWidth="1"/>
    <col min="18" max="18" width="7.50390625" style="58" customWidth="1"/>
    <col min="19" max="27" width="3.125" style="58" customWidth="1"/>
    <col min="28" max="34" width="9.00390625" style="58" customWidth="1"/>
    <col min="35" max="16384" width="9.00390625" style="55" customWidth="1"/>
  </cols>
  <sheetData>
    <row r="1" spans="1:19" ht="17.25" customHeight="1">
      <c r="A1" s="53" t="s">
        <v>25</v>
      </c>
      <c r="B1" s="54"/>
      <c r="C1" s="54"/>
      <c r="D1" s="54"/>
      <c r="E1" s="54"/>
      <c r="F1" s="54"/>
      <c r="G1" s="54"/>
      <c r="H1" s="54"/>
      <c r="I1" s="54"/>
      <c r="J1" s="58"/>
      <c r="K1" s="56"/>
      <c r="S1" s="58" t="str">
        <f>IF(SUM(S7:AA66)&gt;0,"Err",WIDECHAR(COUNT(M7:M66))&amp;"人")</f>
        <v>０人</v>
      </c>
    </row>
    <row r="2" spans="2:10" ht="17.25" customHeight="1" thickBot="1">
      <c r="B2" s="55" t="s">
        <v>304</v>
      </c>
      <c r="J2" s="58"/>
    </row>
    <row r="3" spans="1:10" ht="17.25" customHeight="1" thickBot="1">
      <c r="A3" s="49" t="str">
        <f>Ｔｏｐ!E11&amp;"ダブルス"</f>
        <v>ダブルス</v>
      </c>
      <c r="B3" s="1"/>
      <c r="C3" s="1"/>
      <c r="D3" s="1"/>
      <c r="E3" s="1"/>
      <c r="F3" s="1"/>
      <c r="G3" s="1"/>
      <c r="H3" s="1"/>
      <c r="I3" s="59"/>
      <c r="J3" s="58"/>
    </row>
    <row r="4" spans="1:10" ht="17.25" customHeight="1">
      <c r="A4" s="60" t="s">
        <v>0</v>
      </c>
      <c r="B4" s="119" t="s">
        <v>1</v>
      </c>
      <c r="C4" s="120"/>
      <c r="D4" s="119" t="s">
        <v>20</v>
      </c>
      <c r="E4" s="120"/>
      <c r="F4" s="3" t="s">
        <v>2</v>
      </c>
      <c r="G4" s="3" t="s">
        <v>3</v>
      </c>
      <c r="H4" s="3" t="s">
        <v>24</v>
      </c>
      <c r="I4" s="61" t="s">
        <v>4</v>
      </c>
      <c r="J4" s="58"/>
    </row>
    <row r="5" spans="1:10" ht="17.25" customHeight="1">
      <c r="A5" s="62" t="s">
        <v>7</v>
      </c>
      <c r="B5" s="63" t="s">
        <v>9</v>
      </c>
      <c r="C5" s="64" t="s">
        <v>10</v>
      </c>
      <c r="D5" s="63" t="s">
        <v>9</v>
      </c>
      <c r="E5" s="64" t="s">
        <v>10</v>
      </c>
      <c r="F5" s="2"/>
      <c r="G5" s="65" t="s">
        <v>18</v>
      </c>
      <c r="H5" s="2"/>
      <c r="I5" s="66"/>
      <c r="J5" s="58"/>
    </row>
    <row r="6" spans="1:10" ht="17.25" customHeight="1">
      <c r="A6" s="62" t="s">
        <v>5</v>
      </c>
      <c r="B6" s="67" t="s">
        <v>11</v>
      </c>
      <c r="C6" s="68" t="s">
        <v>12</v>
      </c>
      <c r="D6" s="67" t="s">
        <v>21</v>
      </c>
      <c r="E6" s="68" t="s">
        <v>22</v>
      </c>
      <c r="F6" s="2">
        <v>3</v>
      </c>
      <c r="G6" s="69" t="s">
        <v>6</v>
      </c>
      <c r="H6" s="2"/>
      <c r="I6" s="66"/>
      <c r="J6" s="58"/>
    </row>
    <row r="7" spans="1:34" ht="17.25" customHeight="1">
      <c r="A7" s="70">
        <v>1</v>
      </c>
      <c r="B7" s="14"/>
      <c r="C7" s="15"/>
      <c r="D7" s="14"/>
      <c r="E7" s="15"/>
      <c r="F7" s="16"/>
      <c r="G7" s="17"/>
      <c r="H7" s="41"/>
      <c r="I7" s="18"/>
      <c r="J7" s="58"/>
      <c r="K7" s="71"/>
      <c r="L7" s="71"/>
      <c r="M7" s="71">
        <f>IF(AB7="","",IF(LEN(AB7)+LEN(AC7)&gt;6,0,6-LEN(AB7)-LEN(AC7)))</f>
      </c>
      <c r="N7" s="71">
        <f>IF(AB7="","",VLOOKUP(AF7,'基本データ'!$A$106:$B$112,2))</f>
      </c>
      <c r="O7" s="71">
        <f>IF(AB7="","",AB7&amp;REPT("　",M7)&amp;AC7&amp;N7)</f>
      </c>
      <c r="P7" s="71" t="str">
        <f>WIDECHAR(TRIM(AD7))&amp;"　"&amp;WIDECHAR(TRIM(AE7))</f>
        <v>　</v>
      </c>
      <c r="Q7" s="71">
        <f>IF(AB7="","",IF(AG7="",NA(),AG7))</f>
      </c>
      <c r="R7" s="72">
        <f>IF(AH7=0,"",AH7)</f>
      </c>
      <c r="S7" s="73">
        <f aca="true" t="shared" si="0" ref="S7:S38">IF(ISERROR(K7),1,"")</f>
      </c>
      <c r="T7" s="73">
        <f aca="true" t="shared" si="1" ref="T7:AA22">IF(ISERROR(L7),1,"")</f>
      </c>
      <c r="U7" s="73">
        <f t="shared" si="1"/>
      </c>
      <c r="V7" s="73">
        <f t="shared" si="1"/>
      </c>
      <c r="W7" s="73">
        <f t="shared" si="1"/>
      </c>
      <c r="X7" s="73">
        <f t="shared" si="1"/>
      </c>
      <c r="Y7" s="73">
        <f t="shared" si="1"/>
      </c>
      <c r="Z7" s="73">
        <f t="shared" si="1"/>
      </c>
      <c r="AA7" s="73">
        <f t="shared" si="1"/>
      </c>
      <c r="AB7" s="93">
        <f>TRIM(INDEX($A:$I,ROW(),COLUMN()-26))</f>
      </c>
      <c r="AC7" s="93">
        <f aca="true" t="shared" si="2" ref="AC7:AG22">TRIM(INDEX($A:$I,ROW(),COLUMN()-26))</f>
      </c>
      <c r="AD7" s="93">
        <f t="shared" si="2"/>
      </c>
      <c r="AE7" s="93">
        <f t="shared" si="2"/>
      </c>
      <c r="AF7" s="93">
        <f>INDEX($A:$I,ROW(),COLUMN()-26)</f>
        <v>0</v>
      </c>
      <c r="AG7" s="93">
        <f t="shared" si="2"/>
      </c>
      <c r="AH7" s="93">
        <f>INDEX($A:$I,ROW(),COLUMN()-26)</f>
        <v>0</v>
      </c>
    </row>
    <row r="8" spans="1:34" ht="17.25" customHeight="1">
      <c r="A8" s="74"/>
      <c r="B8" s="19"/>
      <c r="C8" s="20"/>
      <c r="D8" s="19"/>
      <c r="E8" s="20"/>
      <c r="F8" s="21"/>
      <c r="G8" s="22"/>
      <c r="H8" s="42"/>
      <c r="I8" s="23"/>
      <c r="J8" s="58"/>
      <c r="K8" s="71"/>
      <c r="L8" s="71"/>
      <c r="M8" s="71">
        <f aca="true" t="shared" si="3" ref="M8:M66">IF(AB8="","",IF(LEN(AB8)+LEN(AC8)&gt;6,0,6-LEN(AB8)-LEN(AC8)))</f>
      </c>
      <c r="N8" s="71">
        <f>IF(AB8="","",VLOOKUP(AF8,'基本データ'!$A$106:$B$112,2))</f>
      </c>
      <c r="O8" s="71">
        <f aca="true" t="shared" si="4" ref="O8:O66">IF(AB8="","",AB8&amp;REPT("　",M8)&amp;AC8&amp;N8)</f>
      </c>
      <c r="P8" s="71" t="str">
        <f aca="true" t="shared" si="5" ref="P8:P66">WIDECHAR(TRIM(AD8))&amp;"　"&amp;WIDECHAR(TRIM(AE8))</f>
        <v>　</v>
      </c>
      <c r="Q8" s="71">
        <f aca="true" t="shared" si="6" ref="Q8:Q66">IF(AB8="","",IF(AG8="",NA(),AG8))</f>
      </c>
      <c r="R8" s="72">
        <f aca="true" t="shared" si="7" ref="R8:R66">IF(AH8=0,"",AH8)</f>
      </c>
      <c r="S8" s="73">
        <f t="shared" si="0"/>
      </c>
      <c r="T8" s="73">
        <f t="shared" si="1"/>
      </c>
      <c r="U8" s="73">
        <f t="shared" si="1"/>
      </c>
      <c r="V8" s="73">
        <f t="shared" si="1"/>
      </c>
      <c r="W8" s="73">
        <f t="shared" si="1"/>
      </c>
      <c r="X8" s="73">
        <f t="shared" si="1"/>
      </c>
      <c r="Y8" s="73">
        <f t="shared" si="1"/>
      </c>
      <c r="Z8" s="73">
        <f t="shared" si="1"/>
      </c>
      <c r="AA8" s="73">
        <f t="shared" si="1"/>
      </c>
      <c r="AB8" s="93">
        <f aca="true" t="shared" si="8" ref="AB8:AG39">TRIM(INDEX($A:$I,ROW(),COLUMN()-26))</f>
      </c>
      <c r="AC8" s="93">
        <f t="shared" si="2"/>
      </c>
      <c r="AD8" s="93">
        <f t="shared" si="2"/>
      </c>
      <c r="AE8" s="93">
        <f t="shared" si="2"/>
      </c>
      <c r="AF8" s="93">
        <f aca="true" t="shared" si="9" ref="AF8:AF66">INDEX($A:$I,ROW(),COLUMN()-26)</f>
        <v>0</v>
      </c>
      <c r="AG8" s="93">
        <f t="shared" si="2"/>
      </c>
      <c r="AH8" s="93">
        <f aca="true" t="shared" si="10" ref="AH8:AH66">INDEX($A:$I,ROW(),COLUMN()-26)</f>
        <v>0</v>
      </c>
    </row>
    <row r="9" spans="1:34" ht="17.25" customHeight="1">
      <c r="A9" s="70">
        <v>2</v>
      </c>
      <c r="B9" s="14"/>
      <c r="C9" s="15"/>
      <c r="D9" s="14"/>
      <c r="E9" s="15"/>
      <c r="F9" s="16"/>
      <c r="G9" s="17"/>
      <c r="H9" s="41"/>
      <c r="I9" s="18"/>
      <c r="J9" s="58"/>
      <c r="K9" s="71"/>
      <c r="L9" s="71"/>
      <c r="M9" s="71">
        <f t="shared" si="3"/>
      </c>
      <c r="N9" s="71">
        <f>IF(AB9="","",VLOOKUP(AF9,'基本データ'!$A$106:$B$112,2))</f>
      </c>
      <c r="O9" s="71">
        <f t="shared" si="4"/>
      </c>
      <c r="P9" s="71" t="str">
        <f t="shared" si="5"/>
        <v>　</v>
      </c>
      <c r="Q9" s="71">
        <f t="shared" si="6"/>
      </c>
      <c r="R9" s="72">
        <f t="shared" si="7"/>
      </c>
      <c r="S9" s="73">
        <f t="shared" si="0"/>
      </c>
      <c r="T9" s="73">
        <f t="shared" si="1"/>
      </c>
      <c r="U9" s="73">
        <f t="shared" si="1"/>
      </c>
      <c r="V9" s="73">
        <f t="shared" si="1"/>
      </c>
      <c r="W9" s="73">
        <f t="shared" si="1"/>
      </c>
      <c r="X9" s="73">
        <f t="shared" si="1"/>
      </c>
      <c r="Y9" s="73">
        <f t="shared" si="1"/>
      </c>
      <c r="Z9" s="73">
        <f t="shared" si="1"/>
      </c>
      <c r="AA9" s="73">
        <f t="shared" si="1"/>
      </c>
      <c r="AB9" s="93">
        <f t="shared" si="8"/>
      </c>
      <c r="AC9" s="93">
        <f t="shared" si="2"/>
      </c>
      <c r="AD9" s="93">
        <f t="shared" si="2"/>
      </c>
      <c r="AE9" s="93">
        <f t="shared" si="2"/>
      </c>
      <c r="AF9" s="93">
        <f t="shared" si="9"/>
        <v>0</v>
      </c>
      <c r="AG9" s="93">
        <f t="shared" si="2"/>
      </c>
      <c r="AH9" s="93">
        <f t="shared" si="10"/>
        <v>0</v>
      </c>
    </row>
    <row r="10" spans="1:34" ht="17.25" customHeight="1">
      <c r="A10" s="74"/>
      <c r="B10" s="19"/>
      <c r="C10" s="20"/>
      <c r="D10" s="19"/>
      <c r="E10" s="20"/>
      <c r="F10" s="21"/>
      <c r="G10" s="22"/>
      <c r="H10" s="42"/>
      <c r="I10" s="23"/>
      <c r="J10" s="58"/>
      <c r="K10" s="71"/>
      <c r="L10" s="71"/>
      <c r="M10" s="71">
        <f t="shared" si="3"/>
      </c>
      <c r="N10" s="71">
        <f>IF(AB10="","",VLOOKUP(AF10,'基本データ'!$A$106:$B$112,2))</f>
      </c>
      <c r="O10" s="71">
        <f t="shared" si="4"/>
      </c>
      <c r="P10" s="71" t="str">
        <f t="shared" si="5"/>
        <v>　</v>
      </c>
      <c r="Q10" s="71">
        <f t="shared" si="6"/>
      </c>
      <c r="R10" s="72">
        <f t="shared" si="7"/>
      </c>
      <c r="S10" s="73">
        <f t="shared" si="0"/>
      </c>
      <c r="T10" s="73">
        <f t="shared" si="1"/>
      </c>
      <c r="U10" s="73">
        <f t="shared" si="1"/>
      </c>
      <c r="V10" s="73">
        <f t="shared" si="1"/>
      </c>
      <c r="W10" s="73">
        <f t="shared" si="1"/>
      </c>
      <c r="X10" s="73">
        <f t="shared" si="1"/>
      </c>
      <c r="Y10" s="73">
        <f t="shared" si="1"/>
      </c>
      <c r="Z10" s="73">
        <f t="shared" si="1"/>
      </c>
      <c r="AA10" s="73">
        <f t="shared" si="1"/>
      </c>
      <c r="AB10" s="93">
        <f t="shared" si="8"/>
      </c>
      <c r="AC10" s="93">
        <f t="shared" si="2"/>
      </c>
      <c r="AD10" s="93">
        <f t="shared" si="2"/>
      </c>
      <c r="AE10" s="93">
        <f t="shared" si="2"/>
      </c>
      <c r="AF10" s="93">
        <f t="shared" si="9"/>
        <v>0</v>
      </c>
      <c r="AG10" s="93">
        <f t="shared" si="2"/>
      </c>
      <c r="AH10" s="93">
        <f t="shared" si="10"/>
        <v>0</v>
      </c>
    </row>
    <row r="11" spans="1:34" ht="17.25" customHeight="1">
      <c r="A11" s="70">
        <v>3</v>
      </c>
      <c r="B11" s="14"/>
      <c r="C11" s="15"/>
      <c r="D11" s="14"/>
      <c r="E11" s="15"/>
      <c r="F11" s="16"/>
      <c r="G11" s="17"/>
      <c r="H11" s="41"/>
      <c r="I11" s="18"/>
      <c r="J11" s="58"/>
      <c r="K11" s="71"/>
      <c r="L11" s="71"/>
      <c r="M11" s="71">
        <f t="shared" si="3"/>
      </c>
      <c r="N11" s="71">
        <f>IF(AB11="","",VLOOKUP(AF11,'基本データ'!$A$106:$B$112,2))</f>
      </c>
      <c r="O11" s="71">
        <f t="shared" si="4"/>
      </c>
      <c r="P11" s="71" t="str">
        <f t="shared" si="5"/>
        <v>　</v>
      </c>
      <c r="Q11" s="71">
        <f t="shared" si="6"/>
      </c>
      <c r="R11" s="72">
        <f t="shared" si="7"/>
      </c>
      <c r="S11" s="73">
        <f t="shared" si="0"/>
      </c>
      <c r="T11" s="73">
        <f t="shared" si="1"/>
      </c>
      <c r="U11" s="73">
        <f t="shared" si="1"/>
      </c>
      <c r="V11" s="73">
        <f t="shared" si="1"/>
      </c>
      <c r="W11" s="73">
        <f t="shared" si="1"/>
      </c>
      <c r="X11" s="73">
        <f t="shared" si="1"/>
      </c>
      <c r="Y11" s="73">
        <f t="shared" si="1"/>
      </c>
      <c r="Z11" s="73">
        <f t="shared" si="1"/>
      </c>
      <c r="AA11" s="73">
        <f t="shared" si="1"/>
      </c>
      <c r="AB11" s="93">
        <f t="shared" si="8"/>
      </c>
      <c r="AC11" s="93">
        <f t="shared" si="2"/>
      </c>
      <c r="AD11" s="93">
        <f t="shared" si="2"/>
      </c>
      <c r="AE11" s="93">
        <f t="shared" si="2"/>
      </c>
      <c r="AF11" s="93">
        <f t="shared" si="9"/>
        <v>0</v>
      </c>
      <c r="AG11" s="93">
        <f t="shared" si="2"/>
      </c>
      <c r="AH11" s="93">
        <f t="shared" si="10"/>
        <v>0</v>
      </c>
    </row>
    <row r="12" spans="1:34" ht="17.25" customHeight="1">
      <c r="A12" s="74"/>
      <c r="B12" s="19"/>
      <c r="C12" s="20"/>
      <c r="D12" s="19"/>
      <c r="E12" s="20"/>
      <c r="F12" s="21"/>
      <c r="G12" s="22"/>
      <c r="H12" s="42"/>
      <c r="I12" s="23"/>
      <c r="J12" s="58"/>
      <c r="K12" s="71"/>
      <c r="L12" s="71"/>
      <c r="M12" s="71">
        <f t="shared" si="3"/>
      </c>
      <c r="N12" s="71">
        <f>IF(AB12="","",VLOOKUP(AF12,'基本データ'!$A$106:$B$112,2))</f>
      </c>
      <c r="O12" s="71">
        <f t="shared" si="4"/>
      </c>
      <c r="P12" s="71" t="str">
        <f t="shared" si="5"/>
        <v>　</v>
      </c>
      <c r="Q12" s="71">
        <f t="shared" si="6"/>
      </c>
      <c r="R12" s="72">
        <f t="shared" si="7"/>
      </c>
      <c r="S12" s="73">
        <f t="shared" si="0"/>
      </c>
      <c r="T12" s="73">
        <f t="shared" si="1"/>
      </c>
      <c r="U12" s="73">
        <f t="shared" si="1"/>
      </c>
      <c r="V12" s="73">
        <f t="shared" si="1"/>
      </c>
      <c r="W12" s="73">
        <f t="shared" si="1"/>
      </c>
      <c r="X12" s="73">
        <f t="shared" si="1"/>
      </c>
      <c r="Y12" s="73">
        <f t="shared" si="1"/>
      </c>
      <c r="Z12" s="73">
        <f t="shared" si="1"/>
      </c>
      <c r="AA12" s="73">
        <f t="shared" si="1"/>
      </c>
      <c r="AB12" s="93">
        <f t="shared" si="8"/>
      </c>
      <c r="AC12" s="93">
        <f t="shared" si="2"/>
      </c>
      <c r="AD12" s="93">
        <f t="shared" si="2"/>
      </c>
      <c r="AE12" s="93">
        <f t="shared" si="2"/>
      </c>
      <c r="AF12" s="93">
        <f t="shared" si="9"/>
        <v>0</v>
      </c>
      <c r="AG12" s="93">
        <f t="shared" si="2"/>
      </c>
      <c r="AH12" s="93">
        <f t="shared" si="10"/>
        <v>0</v>
      </c>
    </row>
    <row r="13" spans="1:34" ht="17.25" customHeight="1">
      <c r="A13" s="70">
        <v>4</v>
      </c>
      <c r="B13" s="14"/>
      <c r="C13" s="15"/>
      <c r="D13" s="14"/>
      <c r="E13" s="15"/>
      <c r="F13" s="16"/>
      <c r="G13" s="17"/>
      <c r="H13" s="41"/>
      <c r="I13" s="18"/>
      <c r="J13" s="58"/>
      <c r="K13" s="71"/>
      <c r="L13" s="71"/>
      <c r="M13" s="71">
        <f t="shared" si="3"/>
      </c>
      <c r="N13" s="71">
        <f>IF(AB13="","",VLOOKUP(AF13,'基本データ'!$A$106:$B$112,2))</f>
      </c>
      <c r="O13" s="71">
        <f t="shared" si="4"/>
      </c>
      <c r="P13" s="71" t="str">
        <f t="shared" si="5"/>
        <v>　</v>
      </c>
      <c r="Q13" s="71">
        <f t="shared" si="6"/>
      </c>
      <c r="R13" s="72">
        <f t="shared" si="7"/>
      </c>
      <c r="S13" s="73">
        <f t="shared" si="0"/>
      </c>
      <c r="T13" s="73">
        <f t="shared" si="1"/>
      </c>
      <c r="U13" s="73">
        <f t="shared" si="1"/>
      </c>
      <c r="V13" s="73">
        <f t="shared" si="1"/>
      </c>
      <c r="W13" s="73">
        <f t="shared" si="1"/>
      </c>
      <c r="X13" s="73">
        <f t="shared" si="1"/>
      </c>
      <c r="Y13" s="73">
        <f t="shared" si="1"/>
      </c>
      <c r="Z13" s="73">
        <f t="shared" si="1"/>
      </c>
      <c r="AA13" s="73">
        <f t="shared" si="1"/>
      </c>
      <c r="AB13" s="93">
        <f t="shared" si="8"/>
      </c>
      <c r="AC13" s="93">
        <f t="shared" si="2"/>
      </c>
      <c r="AD13" s="93">
        <f t="shared" si="2"/>
      </c>
      <c r="AE13" s="93">
        <f t="shared" si="2"/>
      </c>
      <c r="AF13" s="93">
        <f t="shared" si="9"/>
        <v>0</v>
      </c>
      <c r="AG13" s="93">
        <f t="shared" si="2"/>
      </c>
      <c r="AH13" s="93">
        <f t="shared" si="10"/>
        <v>0</v>
      </c>
    </row>
    <row r="14" spans="1:34" ht="17.25" customHeight="1">
      <c r="A14" s="74"/>
      <c r="B14" s="19"/>
      <c r="C14" s="20"/>
      <c r="D14" s="19"/>
      <c r="E14" s="20"/>
      <c r="F14" s="21"/>
      <c r="G14" s="22"/>
      <c r="H14" s="42"/>
      <c r="I14" s="23"/>
      <c r="J14" s="58"/>
      <c r="K14" s="71"/>
      <c r="L14" s="71"/>
      <c r="M14" s="71">
        <f t="shared" si="3"/>
      </c>
      <c r="N14" s="71">
        <f>IF(AB14="","",VLOOKUP(AF14,'基本データ'!$A$106:$B$112,2))</f>
      </c>
      <c r="O14" s="71">
        <f t="shared" si="4"/>
      </c>
      <c r="P14" s="71" t="str">
        <f t="shared" si="5"/>
        <v>　</v>
      </c>
      <c r="Q14" s="71">
        <f t="shared" si="6"/>
      </c>
      <c r="R14" s="72">
        <f t="shared" si="7"/>
      </c>
      <c r="S14" s="73">
        <f t="shared" si="0"/>
      </c>
      <c r="T14" s="73">
        <f t="shared" si="1"/>
      </c>
      <c r="U14" s="73">
        <f t="shared" si="1"/>
      </c>
      <c r="V14" s="73">
        <f t="shared" si="1"/>
      </c>
      <c r="W14" s="73">
        <f t="shared" si="1"/>
      </c>
      <c r="X14" s="73">
        <f t="shared" si="1"/>
      </c>
      <c r="Y14" s="73">
        <f t="shared" si="1"/>
      </c>
      <c r="Z14" s="73">
        <f t="shared" si="1"/>
      </c>
      <c r="AA14" s="73">
        <f t="shared" si="1"/>
      </c>
      <c r="AB14" s="93">
        <f t="shared" si="8"/>
      </c>
      <c r="AC14" s="93">
        <f t="shared" si="2"/>
      </c>
      <c r="AD14" s="93">
        <f t="shared" si="2"/>
      </c>
      <c r="AE14" s="93">
        <f t="shared" si="2"/>
      </c>
      <c r="AF14" s="93">
        <f t="shared" si="9"/>
        <v>0</v>
      </c>
      <c r="AG14" s="93">
        <f t="shared" si="2"/>
      </c>
      <c r="AH14" s="93">
        <f t="shared" si="10"/>
        <v>0</v>
      </c>
    </row>
    <row r="15" spans="1:34" ht="17.25" customHeight="1">
      <c r="A15" s="75">
        <v>5</v>
      </c>
      <c r="B15" s="24"/>
      <c r="C15" s="25"/>
      <c r="D15" s="24"/>
      <c r="E15" s="25"/>
      <c r="F15" s="26"/>
      <c r="G15" s="27"/>
      <c r="H15" s="43"/>
      <c r="I15" s="28"/>
      <c r="J15" s="58"/>
      <c r="K15" s="71"/>
      <c r="L15" s="71"/>
      <c r="M15" s="71">
        <f t="shared" si="3"/>
      </c>
      <c r="N15" s="71">
        <f>IF(AB15="","",VLOOKUP(AF15,'基本データ'!$A$106:$B$112,2))</f>
      </c>
      <c r="O15" s="71">
        <f t="shared" si="4"/>
      </c>
      <c r="P15" s="71" t="str">
        <f t="shared" si="5"/>
        <v>　</v>
      </c>
      <c r="Q15" s="71">
        <f t="shared" si="6"/>
      </c>
      <c r="R15" s="72">
        <f t="shared" si="7"/>
      </c>
      <c r="S15" s="73">
        <f t="shared" si="0"/>
      </c>
      <c r="T15" s="73">
        <f t="shared" si="1"/>
      </c>
      <c r="U15" s="73">
        <f t="shared" si="1"/>
      </c>
      <c r="V15" s="73">
        <f t="shared" si="1"/>
      </c>
      <c r="W15" s="73">
        <f t="shared" si="1"/>
      </c>
      <c r="X15" s="73">
        <f t="shared" si="1"/>
      </c>
      <c r="Y15" s="73">
        <f t="shared" si="1"/>
      </c>
      <c r="Z15" s="73">
        <f t="shared" si="1"/>
      </c>
      <c r="AA15" s="73">
        <f t="shared" si="1"/>
      </c>
      <c r="AB15" s="93">
        <f t="shared" si="8"/>
      </c>
      <c r="AC15" s="93">
        <f t="shared" si="2"/>
      </c>
      <c r="AD15" s="93">
        <f t="shared" si="2"/>
      </c>
      <c r="AE15" s="93">
        <f t="shared" si="2"/>
      </c>
      <c r="AF15" s="93">
        <f t="shared" si="9"/>
        <v>0</v>
      </c>
      <c r="AG15" s="93">
        <f t="shared" si="2"/>
      </c>
      <c r="AH15" s="93">
        <f t="shared" si="10"/>
        <v>0</v>
      </c>
    </row>
    <row r="16" spans="1:34" ht="17.25" customHeight="1">
      <c r="A16" s="74"/>
      <c r="B16" s="19"/>
      <c r="C16" s="20"/>
      <c r="D16" s="19"/>
      <c r="E16" s="20"/>
      <c r="F16" s="21"/>
      <c r="G16" s="22"/>
      <c r="H16" s="42"/>
      <c r="I16" s="23"/>
      <c r="J16" s="58"/>
      <c r="K16" s="71"/>
      <c r="L16" s="71"/>
      <c r="M16" s="71">
        <f t="shared" si="3"/>
      </c>
      <c r="N16" s="71">
        <f>IF(AB16="","",VLOOKUP(AF16,'基本データ'!$A$106:$B$112,2))</f>
      </c>
      <c r="O16" s="71">
        <f t="shared" si="4"/>
      </c>
      <c r="P16" s="71" t="str">
        <f t="shared" si="5"/>
        <v>　</v>
      </c>
      <c r="Q16" s="71">
        <f t="shared" si="6"/>
      </c>
      <c r="R16" s="72">
        <f t="shared" si="7"/>
      </c>
      <c r="S16" s="73">
        <f t="shared" si="0"/>
      </c>
      <c r="T16" s="73">
        <f t="shared" si="1"/>
      </c>
      <c r="U16" s="73">
        <f t="shared" si="1"/>
      </c>
      <c r="V16" s="73">
        <f t="shared" si="1"/>
      </c>
      <c r="W16" s="73">
        <f t="shared" si="1"/>
      </c>
      <c r="X16" s="73">
        <f t="shared" si="1"/>
      </c>
      <c r="Y16" s="73">
        <f t="shared" si="1"/>
      </c>
      <c r="Z16" s="73">
        <f t="shared" si="1"/>
      </c>
      <c r="AA16" s="73">
        <f t="shared" si="1"/>
      </c>
      <c r="AB16" s="93">
        <f t="shared" si="8"/>
      </c>
      <c r="AC16" s="93">
        <f t="shared" si="2"/>
      </c>
      <c r="AD16" s="93">
        <f t="shared" si="2"/>
      </c>
      <c r="AE16" s="93">
        <f t="shared" si="2"/>
      </c>
      <c r="AF16" s="93">
        <f t="shared" si="9"/>
        <v>0</v>
      </c>
      <c r="AG16" s="93">
        <f t="shared" si="2"/>
      </c>
      <c r="AH16" s="93">
        <f t="shared" si="10"/>
        <v>0</v>
      </c>
    </row>
    <row r="17" spans="1:34" ht="17.25" customHeight="1">
      <c r="A17" s="70">
        <v>6</v>
      </c>
      <c r="B17" s="14"/>
      <c r="C17" s="15"/>
      <c r="D17" s="14"/>
      <c r="E17" s="15"/>
      <c r="F17" s="16"/>
      <c r="G17" s="17"/>
      <c r="H17" s="41"/>
      <c r="I17" s="18"/>
      <c r="J17" s="58"/>
      <c r="K17" s="71"/>
      <c r="L17" s="71"/>
      <c r="M17" s="71">
        <f t="shared" si="3"/>
      </c>
      <c r="N17" s="71">
        <f>IF(AB17="","",VLOOKUP(AF17,'基本データ'!$A$106:$B$112,2))</f>
      </c>
      <c r="O17" s="71">
        <f t="shared" si="4"/>
      </c>
      <c r="P17" s="71" t="str">
        <f t="shared" si="5"/>
        <v>　</v>
      </c>
      <c r="Q17" s="71">
        <f t="shared" si="6"/>
      </c>
      <c r="R17" s="72">
        <f t="shared" si="7"/>
      </c>
      <c r="S17" s="73">
        <f t="shared" si="0"/>
      </c>
      <c r="T17" s="73">
        <f t="shared" si="1"/>
      </c>
      <c r="U17" s="73">
        <f t="shared" si="1"/>
      </c>
      <c r="V17" s="73">
        <f t="shared" si="1"/>
      </c>
      <c r="W17" s="73">
        <f t="shared" si="1"/>
      </c>
      <c r="X17" s="73">
        <f t="shared" si="1"/>
      </c>
      <c r="Y17" s="73">
        <f t="shared" si="1"/>
      </c>
      <c r="Z17" s="73">
        <f t="shared" si="1"/>
      </c>
      <c r="AA17" s="73">
        <f t="shared" si="1"/>
      </c>
      <c r="AB17" s="93">
        <f t="shared" si="8"/>
      </c>
      <c r="AC17" s="93">
        <f t="shared" si="2"/>
      </c>
      <c r="AD17" s="93">
        <f t="shared" si="2"/>
      </c>
      <c r="AE17" s="93">
        <f t="shared" si="2"/>
      </c>
      <c r="AF17" s="93">
        <f t="shared" si="9"/>
        <v>0</v>
      </c>
      <c r="AG17" s="93">
        <f t="shared" si="2"/>
      </c>
      <c r="AH17" s="93">
        <f t="shared" si="10"/>
        <v>0</v>
      </c>
    </row>
    <row r="18" spans="1:34" ht="17.25" customHeight="1">
      <c r="A18" s="74"/>
      <c r="B18" s="19"/>
      <c r="C18" s="20"/>
      <c r="D18" s="19"/>
      <c r="E18" s="20"/>
      <c r="F18" s="21"/>
      <c r="G18" s="22"/>
      <c r="H18" s="42"/>
      <c r="I18" s="23"/>
      <c r="J18" s="58"/>
      <c r="K18" s="71"/>
      <c r="L18" s="71"/>
      <c r="M18" s="71">
        <f t="shared" si="3"/>
      </c>
      <c r="N18" s="71">
        <f>IF(AB18="","",VLOOKUP(AF18,'基本データ'!$A$106:$B$112,2))</f>
      </c>
      <c r="O18" s="71">
        <f t="shared" si="4"/>
      </c>
      <c r="P18" s="71" t="str">
        <f t="shared" si="5"/>
        <v>　</v>
      </c>
      <c r="Q18" s="71">
        <f t="shared" si="6"/>
      </c>
      <c r="R18" s="72">
        <f t="shared" si="7"/>
      </c>
      <c r="S18" s="73">
        <f t="shared" si="0"/>
      </c>
      <c r="T18" s="73">
        <f t="shared" si="1"/>
      </c>
      <c r="U18" s="73">
        <f t="shared" si="1"/>
      </c>
      <c r="V18" s="73">
        <f t="shared" si="1"/>
      </c>
      <c r="W18" s="73">
        <f t="shared" si="1"/>
      </c>
      <c r="X18" s="73">
        <f t="shared" si="1"/>
      </c>
      <c r="Y18" s="73">
        <f t="shared" si="1"/>
      </c>
      <c r="Z18" s="73">
        <f t="shared" si="1"/>
      </c>
      <c r="AA18" s="73">
        <f t="shared" si="1"/>
      </c>
      <c r="AB18" s="93">
        <f t="shared" si="8"/>
      </c>
      <c r="AC18" s="93">
        <f t="shared" si="2"/>
      </c>
      <c r="AD18" s="93">
        <f t="shared" si="2"/>
      </c>
      <c r="AE18" s="93">
        <f t="shared" si="2"/>
      </c>
      <c r="AF18" s="93">
        <f t="shared" si="9"/>
        <v>0</v>
      </c>
      <c r="AG18" s="93">
        <f t="shared" si="2"/>
      </c>
      <c r="AH18" s="93">
        <f t="shared" si="10"/>
        <v>0</v>
      </c>
    </row>
    <row r="19" spans="1:34" ht="17.25" customHeight="1">
      <c r="A19" s="70">
        <v>7</v>
      </c>
      <c r="B19" s="14"/>
      <c r="C19" s="15"/>
      <c r="D19" s="14"/>
      <c r="E19" s="15"/>
      <c r="F19" s="16"/>
      <c r="G19" s="17"/>
      <c r="H19" s="41"/>
      <c r="I19" s="18"/>
      <c r="J19" s="58"/>
      <c r="K19" s="71"/>
      <c r="L19" s="71"/>
      <c r="M19" s="71">
        <f t="shared" si="3"/>
      </c>
      <c r="N19" s="71">
        <f>IF(AB19="","",VLOOKUP(AF19,'基本データ'!$A$106:$B$112,2))</f>
      </c>
      <c r="O19" s="71">
        <f t="shared" si="4"/>
      </c>
      <c r="P19" s="71" t="str">
        <f t="shared" si="5"/>
        <v>　</v>
      </c>
      <c r="Q19" s="71">
        <f t="shared" si="6"/>
      </c>
      <c r="R19" s="72">
        <f t="shared" si="7"/>
      </c>
      <c r="S19" s="73">
        <f t="shared" si="0"/>
      </c>
      <c r="T19" s="73">
        <f t="shared" si="1"/>
      </c>
      <c r="U19" s="73">
        <f t="shared" si="1"/>
      </c>
      <c r="V19" s="73">
        <f t="shared" si="1"/>
      </c>
      <c r="W19" s="73">
        <f t="shared" si="1"/>
      </c>
      <c r="X19" s="73">
        <f t="shared" si="1"/>
      </c>
      <c r="Y19" s="73">
        <f t="shared" si="1"/>
      </c>
      <c r="Z19" s="73">
        <f t="shared" si="1"/>
      </c>
      <c r="AA19" s="73">
        <f t="shared" si="1"/>
      </c>
      <c r="AB19" s="93">
        <f t="shared" si="8"/>
      </c>
      <c r="AC19" s="93">
        <f t="shared" si="2"/>
      </c>
      <c r="AD19" s="93">
        <f t="shared" si="2"/>
      </c>
      <c r="AE19" s="93">
        <f t="shared" si="2"/>
      </c>
      <c r="AF19" s="93">
        <f t="shared" si="9"/>
        <v>0</v>
      </c>
      <c r="AG19" s="93">
        <f t="shared" si="2"/>
      </c>
      <c r="AH19" s="93">
        <f t="shared" si="10"/>
        <v>0</v>
      </c>
    </row>
    <row r="20" spans="1:34" ht="17.25" customHeight="1">
      <c r="A20" s="74"/>
      <c r="B20" s="19"/>
      <c r="C20" s="20"/>
      <c r="D20" s="19"/>
      <c r="E20" s="20"/>
      <c r="F20" s="21"/>
      <c r="G20" s="22"/>
      <c r="H20" s="42"/>
      <c r="I20" s="23"/>
      <c r="J20" s="58"/>
      <c r="K20" s="71"/>
      <c r="L20" s="71"/>
      <c r="M20" s="71">
        <f t="shared" si="3"/>
      </c>
      <c r="N20" s="71">
        <f>IF(AB20="","",VLOOKUP(AF20,'基本データ'!$A$106:$B$112,2))</f>
      </c>
      <c r="O20" s="71">
        <f t="shared" si="4"/>
      </c>
      <c r="P20" s="71" t="str">
        <f t="shared" si="5"/>
        <v>　</v>
      </c>
      <c r="Q20" s="71">
        <f t="shared" si="6"/>
      </c>
      <c r="R20" s="72">
        <f t="shared" si="7"/>
      </c>
      <c r="S20" s="73">
        <f t="shared" si="0"/>
      </c>
      <c r="T20" s="73">
        <f t="shared" si="1"/>
      </c>
      <c r="U20" s="73">
        <f t="shared" si="1"/>
      </c>
      <c r="V20" s="73">
        <f t="shared" si="1"/>
      </c>
      <c r="W20" s="73">
        <f t="shared" si="1"/>
      </c>
      <c r="X20" s="73">
        <f t="shared" si="1"/>
      </c>
      <c r="Y20" s="73">
        <f t="shared" si="1"/>
      </c>
      <c r="Z20" s="73">
        <f t="shared" si="1"/>
      </c>
      <c r="AA20" s="73">
        <f t="shared" si="1"/>
      </c>
      <c r="AB20" s="93">
        <f t="shared" si="8"/>
      </c>
      <c r="AC20" s="93">
        <f t="shared" si="2"/>
      </c>
      <c r="AD20" s="93">
        <f t="shared" si="2"/>
      </c>
      <c r="AE20" s="93">
        <f t="shared" si="2"/>
      </c>
      <c r="AF20" s="93">
        <f t="shared" si="9"/>
        <v>0</v>
      </c>
      <c r="AG20" s="93">
        <f t="shared" si="2"/>
      </c>
      <c r="AH20" s="93">
        <f t="shared" si="10"/>
        <v>0</v>
      </c>
    </row>
    <row r="21" spans="1:34" ht="17.25" customHeight="1">
      <c r="A21" s="70">
        <v>8</v>
      </c>
      <c r="B21" s="14"/>
      <c r="C21" s="15"/>
      <c r="D21" s="14"/>
      <c r="E21" s="15"/>
      <c r="F21" s="16"/>
      <c r="G21" s="17"/>
      <c r="H21" s="41"/>
      <c r="I21" s="18"/>
      <c r="J21" s="58"/>
      <c r="K21" s="71"/>
      <c r="L21" s="71"/>
      <c r="M21" s="71">
        <f t="shared" si="3"/>
      </c>
      <c r="N21" s="71">
        <f>IF(AB21="","",VLOOKUP(AF21,'基本データ'!$A$106:$B$112,2))</f>
      </c>
      <c r="O21" s="71">
        <f t="shared" si="4"/>
      </c>
      <c r="P21" s="71" t="str">
        <f t="shared" si="5"/>
        <v>　</v>
      </c>
      <c r="Q21" s="71">
        <f t="shared" si="6"/>
      </c>
      <c r="R21" s="72">
        <f t="shared" si="7"/>
      </c>
      <c r="S21" s="73">
        <f t="shared" si="0"/>
      </c>
      <c r="T21" s="73">
        <f t="shared" si="1"/>
      </c>
      <c r="U21" s="73">
        <f t="shared" si="1"/>
      </c>
      <c r="V21" s="73">
        <f t="shared" si="1"/>
      </c>
      <c r="W21" s="73">
        <f t="shared" si="1"/>
      </c>
      <c r="X21" s="73">
        <f t="shared" si="1"/>
      </c>
      <c r="Y21" s="73">
        <f t="shared" si="1"/>
      </c>
      <c r="Z21" s="73">
        <f t="shared" si="1"/>
      </c>
      <c r="AA21" s="73">
        <f t="shared" si="1"/>
      </c>
      <c r="AB21" s="93">
        <f t="shared" si="8"/>
      </c>
      <c r="AC21" s="93">
        <f t="shared" si="2"/>
      </c>
      <c r="AD21" s="93">
        <f t="shared" si="2"/>
      </c>
      <c r="AE21" s="93">
        <f t="shared" si="2"/>
      </c>
      <c r="AF21" s="93">
        <f t="shared" si="9"/>
        <v>0</v>
      </c>
      <c r="AG21" s="93">
        <f t="shared" si="2"/>
      </c>
      <c r="AH21" s="93">
        <f t="shared" si="10"/>
        <v>0</v>
      </c>
    </row>
    <row r="22" spans="1:34" ht="17.25" customHeight="1">
      <c r="A22" s="74"/>
      <c r="B22" s="19"/>
      <c r="C22" s="20"/>
      <c r="D22" s="19"/>
      <c r="E22" s="20"/>
      <c r="F22" s="21"/>
      <c r="G22" s="22"/>
      <c r="H22" s="42"/>
      <c r="I22" s="23"/>
      <c r="J22" s="58"/>
      <c r="K22" s="71"/>
      <c r="L22" s="71"/>
      <c r="M22" s="71">
        <f t="shared" si="3"/>
      </c>
      <c r="N22" s="71">
        <f>IF(AB22="","",VLOOKUP(AF22,'基本データ'!$A$106:$B$112,2))</f>
      </c>
      <c r="O22" s="71">
        <f t="shared" si="4"/>
      </c>
      <c r="P22" s="71" t="str">
        <f t="shared" si="5"/>
        <v>　</v>
      </c>
      <c r="Q22" s="71">
        <f t="shared" si="6"/>
      </c>
      <c r="R22" s="72">
        <f t="shared" si="7"/>
      </c>
      <c r="S22" s="73">
        <f t="shared" si="0"/>
      </c>
      <c r="T22" s="73">
        <f t="shared" si="1"/>
      </c>
      <c r="U22" s="73">
        <f t="shared" si="1"/>
      </c>
      <c r="V22" s="73">
        <f t="shared" si="1"/>
      </c>
      <c r="W22" s="73">
        <f t="shared" si="1"/>
      </c>
      <c r="X22" s="73">
        <f t="shared" si="1"/>
      </c>
      <c r="Y22" s="73">
        <f t="shared" si="1"/>
      </c>
      <c r="Z22" s="73">
        <f t="shared" si="1"/>
      </c>
      <c r="AA22" s="73">
        <f t="shared" si="1"/>
      </c>
      <c r="AB22" s="93">
        <f t="shared" si="8"/>
      </c>
      <c r="AC22" s="93">
        <f t="shared" si="2"/>
      </c>
      <c r="AD22" s="93">
        <f t="shared" si="2"/>
      </c>
      <c r="AE22" s="93">
        <f t="shared" si="2"/>
      </c>
      <c r="AF22" s="93">
        <f t="shared" si="9"/>
        <v>0</v>
      </c>
      <c r="AG22" s="93">
        <f t="shared" si="2"/>
      </c>
      <c r="AH22" s="93">
        <f t="shared" si="10"/>
        <v>0</v>
      </c>
    </row>
    <row r="23" spans="1:34" ht="17.25" customHeight="1">
      <c r="A23" s="70">
        <v>9</v>
      </c>
      <c r="B23" s="14"/>
      <c r="C23" s="15"/>
      <c r="D23" s="14"/>
      <c r="E23" s="15"/>
      <c r="F23" s="16"/>
      <c r="G23" s="17"/>
      <c r="H23" s="41"/>
      <c r="I23" s="18"/>
      <c r="J23" s="58"/>
      <c r="K23" s="71"/>
      <c r="L23" s="71"/>
      <c r="M23" s="71">
        <f t="shared" si="3"/>
      </c>
      <c r="N23" s="71">
        <f>IF(AB23="","",VLOOKUP(AF23,'基本データ'!$A$106:$B$112,2))</f>
      </c>
      <c r="O23" s="71">
        <f t="shared" si="4"/>
      </c>
      <c r="P23" s="71" t="str">
        <f t="shared" si="5"/>
        <v>　</v>
      </c>
      <c r="Q23" s="71">
        <f t="shared" si="6"/>
      </c>
      <c r="R23" s="72">
        <f t="shared" si="7"/>
      </c>
      <c r="S23" s="73">
        <f t="shared" si="0"/>
      </c>
      <c r="T23" s="73">
        <f aca="true" t="shared" si="11" ref="T23:T66">IF(ISERROR(L23),1,"")</f>
      </c>
      <c r="U23" s="73">
        <f aca="true" t="shared" si="12" ref="U23:U66">IF(ISERROR(M23),1,"")</f>
      </c>
      <c r="V23" s="73">
        <f aca="true" t="shared" si="13" ref="V23:V66">IF(ISERROR(N23),1,"")</f>
      </c>
      <c r="W23" s="73">
        <f aca="true" t="shared" si="14" ref="W23:W66">IF(ISERROR(O23),1,"")</f>
      </c>
      <c r="X23" s="73">
        <f aca="true" t="shared" si="15" ref="X23:X66">IF(ISERROR(P23),1,"")</f>
      </c>
      <c r="Y23" s="73">
        <f aca="true" t="shared" si="16" ref="Y23:Y66">IF(ISERROR(Q23),1,"")</f>
      </c>
      <c r="Z23" s="73">
        <f aca="true" t="shared" si="17" ref="Z23:Z66">IF(ISERROR(R23),1,"")</f>
      </c>
      <c r="AA23" s="73">
        <f aca="true" t="shared" si="18" ref="AA23:AA66">IF(ISERROR(S23),1,"")</f>
      </c>
      <c r="AB23" s="93">
        <f t="shared" si="8"/>
      </c>
      <c r="AC23" s="93">
        <f t="shared" si="8"/>
      </c>
      <c r="AD23" s="93">
        <f t="shared" si="8"/>
      </c>
      <c r="AE23" s="93">
        <f t="shared" si="8"/>
      </c>
      <c r="AF23" s="93">
        <f t="shared" si="9"/>
        <v>0</v>
      </c>
      <c r="AG23" s="93">
        <f t="shared" si="8"/>
      </c>
      <c r="AH23" s="93">
        <f t="shared" si="10"/>
        <v>0</v>
      </c>
    </row>
    <row r="24" spans="1:34" ht="17.25" customHeight="1">
      <c r="A24" s="74"/>
      <c r="B24" s="19"/>
      <c r="C24" s="20"/>
      <c r="D24" s="19"/>
      <c r="E24" s="20"/>
      <c r="F24" s="21"/>
      <c r="G24" s="22"/>
      <c r="H24" s="42"/>
      <c r="I24" s="23"/>
      <c r="J24" s="58"/>
      <c r="K24" s="71"/>
      <c r="L24" s="71"/>
      <c r="M24" s="71">
        <f t="shared" si="3"/>
      </c>
      <c r="N24" s="71">
        <f>IF(AB24="","",VLOOKUP(AF24,'基本データ'!$A$106:$B$112,2))</f>
      </c>
      <c r="O24" s="71">
        <f t="shared" si="4"/>
      </c>
      <c r="P24" s="71" t="str">
        <f t="shared" si="5"/>
        <v>　</v>
      </c>
      <c r="Q24" s="71">
        <f t="shared" si="6"/>
      </c>
      <c r="R24" s="72">
        <f t="shared" si="7"/>
      </c>
      <c r="S24" s="73">
        <f t="shared" si="0"/>
      </c>
      <c r="T24" s="73">
        <f t="shared" si="11"/>
      </c>
      <c r="U24" s="73">
        <f t="shared" si="12"/>
      </c>
      <c r="V24" s="73">
        <f t="shared" si="13"/>
      </c>
      <c r="W24" s="73">
        <f t="shared" si="14"/>
      </c>
      <c r="X24" s="73">
        <f t="shared" si="15"/>
      </c>
      <c r="Y24" s="73">
        <f t="shared" si="16"/>
      </c>
      <c r="Z24" s="73">
        <f t="shared" si="17"/>
      </c>
      <c r="AA24" s="73">
        <f t="shared" si="18"/>
      </c>
      <c r="AB24" s="93">
        <f t="shared" si="8"/>
      </c>
      <c r="AC24" s="93">
        <f t="shared" si="8"/>
      </c>
      <c r="AD24" s="93">
        <f t="shared" si="8"/>
      </c>
      <c r="AE24" s="93">
        <f t="shared" si="8"/>
      </c>
      <c r="AF24" s="93">
        <f t="shared" si="9"/>
        <v>0</v>
      </c>
      <c r="AG24" s="93">
        <f t="shared" si="8"/>
      </c>
      <c r="AH24" s="93">
        <f t="shared" si="10"/>
        <v>0</v>
      </c>
    </row>
    <row r="25" spans="1:34" ht="17.25" customHeight="1">
      <c r="A25" s="70">
        <v>10</v>
      </c>
      <c r="B25" s="14"/>
      <c r="C25" s="15"/>
      <c r="D25" s="14"/>
      <c r="E25" s="15"/>
      <c r="F25" s="16"/>
      <c r="G25" s="17"/>
      <c r="H25" s="41"/>
      <c r="I25" s="18"/>
      <c r="J25" s="58"/>
      <c r="K25" s="71"/>
      <c r="L25" s="71"/>
      <c r="M25" s="71">
        <f t="shared" si="3"/>
      </c>
      <c r="N25" s="71">
        <f>IF(AB25="","",VLOOKUP(AF25,'基本データ'!$A$106:$B$112,2))</f>
      </c>
      <c r="O25" s="71">
        <f t="shared" si="4"/>
      </c>
      <c r="P25" s="71" t="str">
        <f t="shared" si="5"/>
        <v>　</v>
      </c>
      <c r="Q25" s="71">
        <f t="shared" si="6"/>
      </c>
      <c r="R25" s="72">
        <f t="shared" si="7"/>
      </c>
      <c r="S25" s="73">
        <f t="shared" si="0"/>
      </c>
      <c r="T25" s="73">
        <f t="shared" si="11"/>
      </c>
      <c r="U25" s="73">
        <f t="shared" si="12"/>
      </c>
      <c r="V25" s="73">
        <f t="shared" si="13"/>
      </c>
      <c r="W25" s="73">
        <f t="shared" si="14"/>
      </c>
      <c r="X25" s="73">
        <f t="shared" si="15"/>
      </c>
      <c r="Y25" s="73">
        <f t="shared" si="16"/>
      </c>
      <c r="Z25" s="73">
        <f t="shared" si="17"/>
      </c>
      <c r="AA25" s="73">
        <f t="shared" si="18"/>
      </c>
      <c r="AB25" s="93">
        <f t="shared" si="8"/>
      </c>
      <c r="AC25" s="93">
        <f t="shared" si="8"/>
      </c>
      <c r="AD25" s="93">
        <f t="shared" si="8"/>
      </c>
      <c r="AE25" s="93">
        <f t="shared" si="8"/>
      </c>
      <c r="AF25" s="93">
        <f t="shared" si="9"/>
        <v>0</v>
      </c>
      <c r="AG25" s="93">
        <f t="shared" si="8"/>
      </c>
      <c r="AH25" s="93">
        <f t="shared" si="10"/>
        <v>0</v>
      </c>
    </row>
    <row r="26" spans="1:34" ht="17.25" customHeight="1">
      <c r="A26" s="74"/>
      <c r="B26" s="19"/>
      <c r="C26" s="20"/>
      <c r="D26" s="19"/>
      <c r="E26" s="20"/>
      <c r="F26" s="21"/>
      <c r="G26" s="22"/>
      <c r="H26" s="42"/>
      <c r="I26" s="23"/>
      <c r="J26" s="58"/>
      <c r="K26" s="71"/>
      <c r="L26" s="71"/>
      <c r="M26" s="71">
        <f t="shared" si="3"/>
      </c>
      <c r="N26" s="71">
        <f>IF(AB26="","",VLOOKUP(AF26,'基本データ'!$A$106:$B$112,2))</f>
      </c>
      <c r="O26" s="71">
        <f t="shared" si="4"/>
      </c>
      <c r="P26" s="71" t="str">
        <f t="shared" si="5"/>
        <v>　</v>
      </c>
      <c r="Q26" s="71">
        <f t="shared" si="6"/>
      </c>
      <c r="R26" s="72">
        <f t="shared" si="7"/>
      </c>
      <c r="S26" s="73">
        <f t="shared" si="0"/>
      </c>
      <c r="T26" s="73">
        <f t="shared" si="11"/>
      </c>
      <c r="U26" s="73">
        <f t="shared" si="12"/>
      </c>
      <c r="V26" s="73">
        <f t="shared" si="13"/>
      </c>
      <c r="W26" s="73">
        <f t="shared" si="14"/>
      </c>
      <c r="X26" s="73">
        <f t="shared" si="15"/>
      </c>
      <c r="Y26" s="73">
        <f t="shared" si="16"/>
      </c>
      <c r="Z26" s="73">
        <f t="shared" si="17"/>
      </c>
      <c r="AA26" s="73">
        <f t="shared" si="18"/>
      </c>
      <c r="AB26" s="93">
        <f t="shared" si="8"/>
      </c>
      <c r="AC26" s="93">
        <f t="shared" si="8"/>
      </c>
      <c r="AD26" s="93">
        <f t="shared" si="8"/>
      </c>
      <c r="AE26" s="93">
        <f t="shared" si="8"/>
      </c>
      <c r="AF26" s="93">
        <f t="shared" si="9"/>
        <v>0</v>
      </c>
      <c r="AG26" s="93">
        <f t="shared" si="8"/>
      </c>
      <c r="AH26" s="93">
        <f t="shared" si="10"/>
        <v>0</v>
      </c>
    </row>
    <row r="27" spans="1:34" ht="16.5" customHeight="1">
      <c r="A27" s="70">
        <v>11</v>
      </c>
      <c r="B27" s="14"/>
      <c r="C27" s="15"/>
      <c r="D27" s="14"/>
      <c r="E27" s="15"/>
      <c r="F27" s="16"/>
      <c r="G27" s="17"/>
      <c r="H27" s="41"/>
      <c r="I27" s="18"/>
      <c r="J27" s="58"/>
      <c r="K27" s="71"/>
      <c r="L27" s="71"/>
      <c r="M27" s="71">
        <f t="shared" si="3"/>
      </c>
      <c r="N27" s="71">
        <f>IF(AB27="","",VLOOKUP(AF27,'基本データ'!$A$106:$B$112,2))</f>
      </c>
      <c r="O27" s="71">
        <f t="shared" si="4"/>
      </c>
      <c r="P27" s="71" t="str">
        <f t="shared" si="5"/>
        <v>　</v>
      </c>
      <c r="Q27" s="71">
        <f t="shared" si="6"/>
      </c>
      <c r="R27" s="72">
        <f t="shared" si="7"/>
      </c>
      <c r="S27" s="73">
        <f t="shared" si="0"/>
      </c>
      <c r="T27" s="73">
        <f t="shared" si="11"/>
      </c>
      <c r="U27" s="73">
        <f t="shared" si="12"/>
      </c>
      <c r="V27" s="73">
        <f t="shared" si="13"/>
      </c>
      <c r="W27" s="73">
        <f t="shared" si="14"/>
      </c>
      <c r="X27" s="73">
        <f t="shared" si="15"/>
      </c>
      <c r="Y27" s="73">
        <f t="shared" si="16"/>
      </c>
      <c r="Z27" s="73">
        <f t="shared" si="17"/>
      </c>
      <c r="AA27" s="73">
        <f t="shared" si="18"/>
      </c>
      <c r="AB27" s="93">
        <f t="shared" si="8"/>
      </c>
      <c r="AC27" s="93">
        <f t="shared" si="8"/>
      </c>
      <c r="AD27" s="93">
        <f t="shared" si="8"/>
      </c>
      <c r="AE27" s="93">
        <f t="shared" si="8"/>
      </c>
      <c r="AF27" s="93">
        <f t="shared" si="9"/>
        <v>0</v>
      </c>
      <c r="AG27" s="93">
        <f t="shared" si="8"/>
      </c>
      <c r="AH27" s="93">
        <f t="shared" si="10"/>
        <v>0</v>
      </c>
    </row>
    <row r="28" spans="1:34" ht="16.5" customHeight="1">
      <c r="A28" s="74"/>
      <c r="B28" s="19"/>
      <c r="C28" s="20"/>
      <c r="D28" s="19"/>
      <c r="E28" s="20"/>
      <c r="F28" s="21"/>
      <c r="G28" s="22"/>
      <c r="H28" s="42"/>
      <c r="I28" s="23"/>
      <c r="J28" s="58"/>
      <c r="K28" s="71"/>
      <c r="L28" s="71"/>
      <c r="M28" s="71">
        <f t="shared" si="3"/>
      </c>
      <c r="N28" s="71">
        <f>IF(AB28="","",VLOOKUP(AF28,'基本データ'!$A$106:$B$112,2))</f>
      </c>
      <c r="O28" s="71">
        <f t="shared" si="4"/>
      </c>
      <c r="P28" s="71" t="str">
        <f t="shared" si="5"/>
        <v>　</v>
      </c>
      <c r="Q28" s="71">
        <f t="shared" si="6"/>
      </c>
      <c r="R28" s="72">
        <f t="shared" si="7"/>
      </c>
      <c r="S28" s="73">
        <f t="shared" si="0"/>
      </c>
      <c r="T28" s="73">
        <f t="shared" si="11"/>
      </c>
      <c r="U28" s="73">
        <f t="shared" si="12"/>
      </c>
      <c r="V28" s="73">
        <f t="shared" si="13"/>
      </c>
      <c r="W28" s="73">
        <f t="shared" si="14"/>
      </c>
      <c r="X28" s="73">
        <f t="shared" si="15"/>
      </c>
      <c r="Y28" s="73">
        <f t="shared" si="16"/>
      </c>
      <c r="Z28" s="73">
        <f t="shared" si="17"/>
      </c>
      <c r="AA28" s="73">
        <f t="shared" si="18"/>
      </c>
      <c r="AB28" s="93">
        <f t="shared" si="8"/>
      </c>
      <c r="AC28" s="93">
        <f t="shared" si="8"/>
      </c>
      <c r="AD28" s="93">
        <f t="shared" si="8"/>
      </c>
      <c r="AE28" s="93">
        <f t="shared" si="8"/>
      </c>
      <c r="AF28" s="93">
        <f t="shared" si="9"/>
        <v>0</v>
      </c>
      <c r="AG28" s="93">
        <f t="shared" si="8"/>
      </c>
      <c r="AH28" s="93">
        <f t="shared" si="10"/>
        <v>0</v>
      </c>
    </row>
    <row r="29" spans="1:34" ht="16.5" customHeight="1">
      <c r="A29" s="70">
        <v>12</v>
      </c>
      <c r="B29" s="14"/>
      <c r="C29" s="15"/>
      <c r="D29" s="14"/>
      <c r="E29" s="15"/>
      <c r="F29" s="16"/>
      <c r="G29" s="17"/>
      <c r="H29" s="41"/>
      <c r="I29" s="18"/>
      <c r="J29" s="58"/>
      <c r="K29" s="71"/>
      <c r="L29" s="71"/>
      <c r="M29" s="71">
        <f t="shared" si="3"/>
      </c>
      <c r="N29" s="71">
        <f>IF(AB29="","",VLOOKUP(AF29,'基本データ'!$A$106:$B$112,2))</f>
      </c>
      <c r="O29" s="71">
        <f t="shared" si="4"/>
      </c>
      <c r="P29" s="71" t="str">
        <f t="shared" si="5"/>
        <v>　</v>
      </c>
      <c r="Q29" s="71">
        <f t="shared" si="6"/>
      </c>
      <c r="R29" s="72">
        <f t="shared" si="7"/>
      </c>
      <c r="S29" s="73">
        <f t="shared" si="0"/>
      </c>
      <c r="T29" s="73">
        <f t="shared" si="11"/>
      </c>
      <c r="U29" s="73">
        <f t="shared" si="12"/>
      </c>
      <c r="V29" s="73">
        <f t="shared" si="13"/>
      </c>
      <c r="W29" s="73">
        <f t="shared" si="14"/>
      </c>
      <c r="X29" s="73">
        <f t="shared" si="15"/>
      </c>
      <c r="Y29" s="73">
        <f t="shared" si="16"/>
      </c>
      <c r="Z29" s="73">
        <f t="shared" si="17"/>
      </c>
      <c r="AA29" s="73">
        <f t="shared" si="18"/>
      </c>
      <c r="AB29" s="93">
        <f t="shared" si="8"/>
      </c>
      <c r="AC29" s="93">
        <f t="shared" si="8"/>
      </c>
      <c r="AD29" s="93">
        <f t="shared" si="8"/>
      </c>
      <c r="AE29" s="93">
        <f t="shared" si="8"/>
      </c>
      <c r="AF29" s="93">
        <f t="shared" si="9"/>
        <v>0</v>
      </c>
      <c r="AG29" s="93">
        <f t="shared" si="8"/>
      </c>
      <c r="AH29" s="93">
        <f t="shared" si="10"/>
        <v>0</v>
      </c>
    </row>
    <row r="30" spans="1:34" ht="16.5" customHeight="1">
      <c r="A30" s="74"/>
      <c r="B30" s="19"/>
      <c r="C30" s="20"/>
      <c r="D30" s="19"/>
      <c r="E30" s="20"/>
      <c r="F30" s="21"/>
      <c r="G30" s="22"/>
      <c r="H30" s="42"/>
      <c r="I30" s="23"/>
      <c r="J30" s="58"/>
      <c r="K30" s="71"/>
      <c r="L30" s="71"/>
      <c r="M30" s="71">
        <f t="shared" si="3"/>
      </c>
      <c r="N30" s="71">
        <f>IF(AB30="","",VLOOKUP(AF30,'基本データ'!$A$106:$B$112,2))</f>
      </c>
      <c r="O30" s="71">
        <f t="shared" si="4"/>
      </c>
      <c r="P30" s="71" t="str">
        <f t="shared" si="5"/>
        <v>　</v>
      </c>
      <c r="Q30" s="71">
        <f t="shared" si="6"/>
      </c>
      <c r="R30" s="72">
        <f t="shared" si="7"/>
      </c>
      <c r="S30" s="73">
        <f t="shared" si="0"/>
      </c>
      <c r="T30" s="73">
        <f t="shared" si="11"/>
      </c>
      <c r="U30" s="73">
        <f t="shared" si="12"/>
      </c>
      <c r="V30" s="73">
        <f t="shared" si="13"/>
      </c>
      <c r="W30" s="73">
        <f t="shared" si="14"/>
      </c>
      <c r="X30" s="73">
        <f t="shared" si="15"/>
      </c>
      <c r="Y30" s="73">
        <f t="shared" si="16"/>
      </c>
      <c r="Z30" s="73">
        <f t="shared" si="17"/>
      </c>
      <c r="AA30" s="73">
        <f t="shared" si="18"/>
      </c>
      <c r="AB30" s="93">
        <f t="shared" si="8"/>
      </c>
      <c r="AC30" s="93">
        <f t="shared" si="8"/>
      </c>
      <c r="AD30" s="93">
        <f t="shared" si="8"/>
      </c>
      <c r="AE30" s="93">
        <f t="shared" si="8"/>
      </c>
      <c r="AF30" s="93">
        <f t="shared" si="9"/>
        <v>0</v>
      </c>
      <c r="AG30" s="93">
        <f t="shared" si="8"/>
      </c>
      <c r="AH30" s="93">
        <f t="shared" si="10"/>
        <v>0</v>
      </c>
    </row>
    <row r="31" spans="1:34" ht="16.5" customHeight="1">
      <c r="A31" s="70">
        <v>13</v>
      </c>
      <c r="B31" s="14"/>
      <c r="C31" s="15"/>
      <c r="D31" s="14"/>
      <c r="E31" s="15"/>
      <c r="F31" s="16"/>
      <c r="G31" s="17"/>
      <c r="H31" s="41"/>
      <c r="I31" s="18"/>
      <c r="J31" s="58"/>
      <c r="K31" s="71"/>
      <c r="L31" s="71"/>
      <c r="M31" s="71">
        <f t="shared" si="3"/>
      </c>
      <c r="N31" s="71">
        <f>IF(AB31="","",VLOOKUP(AF31,'基本データ'!$A$106:$B$112,2))</f>
      </c>
      <c r="O31" s="71">
        <f t="shared" si="4"/>
      </c>
      <c r="P31" s="71" t="str">
        <f t="shared" si="5"/>
        <v>　</v>
      </c>
      <c r="Q31" s="71">
        <f t="shared" si="6"/>
      </c>
      <c r="R31" s="72">
        <f t="shared" si="7"/>
      </c>
      <c r="S31" s="73">
        <f t="shared" si="0"/>
      </c>
      <c r="T31" s="73">
        <f t="shared" si="11"/>
      </c>
      <c r="U31" s="73">
        <f t="shared" si="12"/>
      </c>
      <c r="V31" s="73">
        <f t="shared" si="13"/>
      </c>
      <c r="W31" s="73">
        <f t="shared" si="14"/>
      </c>
      <c r="X31" s="73">
        <f t="shared" si="15"/>
      </c>
      <c r="Y31" s="73">
        <f t="shared" si="16"/>
      </c>
      <c r="Z31" s="73">
        <f t="shared" si="17"/>
      </c>
      <c r="AA31" s="73">
        <f t="shared" si="18"/>
      </c>
      <c r="AB31" s="93">
        <f t="shared" si="8"/>
      </c>
      <c r="AC31" s="93">
        <f t="shared" si="8"/>
      </c>
      <c r="AD31" s="93">
        <f t="shared" si="8"/>
      </c>
      <c r="AE31" s="93">
        <f t="shared" si="8"/>
      </c>
      <c r="AF31" s="93">
        <f t="shared" si="9"/>
        <v>0</v>
      </c>
      <c r="AG31" s="93">
        <f t="shared" si="8"/>
      </c>
      <c r="AH31" s="93">
        <f t="shared" si="10"/>
        <v>0</v>
      </c>
    </row>
    <row r="32" spans="1:34" ht="16.5" customHeight="1">
      <c r="A32" s="74"/>
      <c r="B32" s="19"/>
      <c r="C32" s="20"/>
      <c r="D32" s="19"/>
      <c r="E32" s="20"/>
      <c r="F32" s="21"/>
      <c r="G32" s="22"/>
      <c r="H32" s="42"/>
      <c r="I32" s="23"/>
      <c r="J32" s="58"/>
      <c r="K32" s="71"/>
      <c r="L32" s="71"/>
      <c r="M32" s="71">
        <f t="shared" si="3"/>
      </c>
      <c r="N32" s="71">
        <f>IF(AB32="","",VLOOKUP(AF32,'基本データ'!$A$106:$B$112,2))</f>
      </c>
      <c r="O32" s="71">
        <f t="shared" si="4"/>
      </c>
      <c r="P32" s="71" t="str">
        <f t="shared" si="5"/>
        <v>　</v>
      </c>
      <c r="Q32" s="71">
        <f t="shared" si="6"/>
      </c>
      <c r="R32" s="72">
        <f t="shared" si="7"/>
      </c>
      <c r="S32" s="73">
        <f t="shared" si="0"/>
      </c>
      <c r="T32" s="73">
        <f t="shared" si="11"/>
      </c>
      <c r="U32" s="73">
        <f t="shared" si="12"/>
      </c>
      <c r="V32" s="73">
        <f t="shared" si="13"/>
      </c>
      <c r="W32" s="73">
        <f t="shared" si="14"/>
      </c>
      <c r="X32" s="73">
        <f t="shared" si="15"/>
      </c>
      <c r="Y32" s="73">
        <f t="shared" si="16"/>
      </c>
      <c r="Z32" s="73">
        <f t="shared" si="17"/>
      </c>
      <c r="AA32" s="73">
        <f t="shared" si="18"/>
      </c>
      <c r="AB32" s="93">
        <f t="shared" si="8"/>
      </c>
      <c r="AC32" s="93">
        <f t="shared" si="8"/>
      </c>
      <c r="AD32" s="93">
        <f t="shared" si="8"/>
      </c>
      <c r="AE32" s="93">
        <f t="shared" si="8"/>
      </c>
      <c r="AF32" s="93">
        <f t="shared" si="9"/>
        <v>0</v>
      </c>
      <c r="AG32" s="93">
        <f t="shared" si="8"/>
      </c>
      <c r="AH32" s="93">
        <f t="shared" si="10"/>
        <v>0</v>
      </c>
    </row>
    <row r="33" spans="1:34" ht="16.5" customHeight="1">
      <c r="A33" s="70">
        <v>14</v>
      </c>
      <c r="B33" s="14"/>
      <c r="C33" s="15"/>
      <c r="D33" s="14"/>
      <c r="E33" s="15"/>
      <c r="F33" s="16"/>
      <c r="G33" s="17"/>
      <c r="H33" s="41"/>
      <c r="I33" s="18"/>
      <c r="J33" s="58"/>
      <c r="K33" s="71"/>
      <c r="L33" s="71"/>
      <c r="M33" s="71">
        <f t="shared" si="3"/>
      </c>
      <c r="N33" s="71">
        <f>IF(AB33="","",VLOOKUP(AF33,'基本データ'!$A$106:$B$112,2))</f>
      </c>
      <c r="O33" s="71">
        <f t="shared" si="4"/>
      </c>
      <c r="P33" s="71" t="str">
        <f t="shared" si="5"/>
        <v>　</v>
      </c>
      <c r="Q33" s="71">
        <f t="shared" si="6"/>
      </c>
      <c r="R33" s="72">
        <f t="shared" si="7"/>
      </c>
      <c r="S33" s="73">
        <f t="shared" si="0"/>
      </c>
      <c r="T33" s="73">
        <f t="shared" si="11"/>
      </c>
      <c r="U33" s="73">
        <f t="shared" si="12"/>
      </c>
      <c r="V33" s="73">
        <f t="shared" si="13"/>
      </c>
      <c r="W33" s="73">
        <f t="shared" si="14"/>
      </c>
      <c r="X33" s="73">
        <f t="shared" si="15"/>
      </c>
      <c r="Y33" s="73">
        <f t="shared" si="16"/>
      </c>
      <c r="Z33" s="73">
        <f t="shared" si="17"/>
      </c>
      <c r="AA33" s="73">
        <f t="shared" si="18"/>
      </c>
      <c r="AB33" s="93">
        <f t="shared" si="8"/>
      </c>
      <c r="AC33" s="93">
        <f t="shared" si="8"/>
      </c>
      <c r="AD33" s="93">
        <f t="shared" si="8"/>
      </c>
      <c r="AE33" s="93">
        <f t="shared" si="8"/>
      </c>
      <c r="AF33" s="93">
        <f t="shared" si="9"/>
        <v>0</v>
      </c>
      <c r="AG33" s="93">
        <f t="shared" si="8"/>
      </c>
      <c r="AH33" s="93">
        <f t="shared" si="10"/>
        <v>0</v>
      </c>
    </row>
    <row r="34" spans="1:34" ht="16.5" customHeight="1">
      <c r="A34" s="74"/>
      <c r="B34" s="19"/>
      <c r="C34" s="20"/>
      <c r="D34" s="19"/>
      <c r="E34" s="20"/>
      <c r="F34" s="21"/>
      <c r="G34" s="22"/>
      <c r="H34" s="42"/>
      <c r="I34" s="23"/>
      <c r="J34" s="58"/>
      <c r="K34" s="71"/>
      <c r="L34" s="71"/>
      <c r="M34" s="71">
        <f t="shared" si="3"/>
      </c>
      <c r="N34" s="71">
        <f>IF(AB34="","",VLOOKUP(AF34,'基本データ'!$A$106:$B$112,2))</f>
      </c>
      <c r="O34" s="71">
        <f t="shared" si="4"/>
      </c>
      <c r="P34" s="71" t="str">
        <f t="shared" si="5"/>
        <v>　</v>
      </c>
      <c r="Q34" s="71">
        <f t="shared" si="6"/>
      </c>
      <c r="R34" s="72">
        <f t="shared" si="7"/>
      </c>
      <c r="S34" s="73">
        <f t="shared" si="0"/>
      </c>
      <c r="T34" s="73">
        <f t="shared" si="11"/>
      </c>
      <c r="U34" s="73">
        <f t="shared" si="12"/>
      </c>
      <c r="V34" s="73">
        <f t="shared" si="13"/>
      </c>
      <c r="W34" s="73">
        <f t="shared" si="14"/>
      </c>
      <c r="X34" s="73">
        <f t="shared" si="15"/>
      </c>
      <c r="Y34" s="73">
        <f t="shared" si="16"/>
      </c>
      <c r="Z34" s="73">
        <f t="shared" si="17"/>
      </c>
      <c r="AA34" s="73">
        <f t="shared" si="18"/>
      </c>
      <c r="AB34" s="93">
        <f t="shared" si="8"/>
      </c>
      <c r="AC34" s="93">
        <f t="shared" si="8"/>
      </c>
      <c r="AD34" s="93">
        <f t="shared" si="8"/>
      </c>
      <c r="AE34" s="93">
        <f t="shared" si="8"/>
      </c>
      <c r="AF34" s="93">
        <f t="shared" si="9"/>
        <v>0</v>
      </c>
      <c r="AG34" s="93">
        <f t="shared" si="8"/>
      </c>
      <c r="AH34" s="93">
        <f t="shared" si="10"/>
        <v>0</v>
      </c>
    </row>
    <row r="35" spans="1:34" ht="16.5" customHeight="1">
      <c r="A35" s="70">
        <v>15</v>
      </c>
      <c r="B35" s="14"/>
      <c r="C35" s="15"/>
      <c r="D35" s="14"/>
      <c r="E35" s="15"/>
      <c r="F35" s="16"/>
      <c r="G35" s="17"/>
      <c r="H35" s="41"/>
      <c r="I35" s="18"/>
      <c r="J35" s="58"/>
      <c r="K35" s="71"/>
      <c r="L35" s="71"/>
      <c r="M35" s="71">
        <f t="shared" si="3"/>
      </c>
      <c r="N35" s="71">
        <f>IF(AB35="","",VLOOKUP(AF35,'基本データ'!$A$106:$B$112,2))</f>
      </c>
      <c r="O35" s="71">
        <f t="shared" si="4"/>
      </c>
      <c r="P35" s="71" t="str">
        <f t="shared" si="5"/>
        <v>　</v>
      </c>
      <c r="Q35" s="71">
        <f t="shared" si="6"/>
      </c>
      <c r="R35" s="72">
        <f t="shared" si="7"/>
      </c>
      <c r="S35" s="73">
        <f t="shared" si="0"/>
      </c>
      <c r="T35" s="73">
        <f t="shared" si="11"/>
      </c>
      <c r="U35" s="73">
        <f t="shared" si="12"/>
      </c>
      <c r="V35" s="73">
        <f t="shared" si="13"/>
      </c>
      <c r="W35" s="73">
        <f t="shared" si="14"/>
      </c>
      <c r="X35" s="73">
        <f t="shared" si="15"/>
      </c>
      <c r="Y35" s="73">
        <f t="shared" si="16"/>
      </c>
      <c r="Z35" s="73">
        <f t="shared" si="17"/>
      </c>
      <c r="AA35" s="73">
        <f t="shared" si="18"/>
      </c>
      <c r="AB35" s="93">
        <f t="shared" si="8"/>
      </c>
      <c r="AC35" s="93">
        <f t="shared" si="8"/>
      </c>
      <c r="AD35" s="93">
        <f t="shared" si="8"/>
      </c>
      <c r="AE35" s="93">
        <f t="shared" si="8"/>
      </c>
      <c r="AF35" s="93">
        <f t="shared" si="9"/>
        <v>0</v>
      </c>
      <c r="AG35" s="93">
        <f t="shared" si="8"/>
      </c>
      <c r="AH35" s="93">
        <f t="shared" si="10"/>
        <v>0</v>
      </c>
    </row>
    <row r="36" spans="1:34" ht="16.5" customHeight="1">
      <c r="A36" s="74"/>
      <c r="B36" s="19"/>
      <c r="C36" s="20"/>
      <c r="D36" s="19"/>
      <c r="E36" s="20"/>
      <c r="F36" s="21"/>
      <c r="G36" s="22"/>
      <c r="H36" s="42"/>
      <c r="I36" s="23"/>
      <c r="J36" s="58"/>
      <c r="K36" s="71"/>
      <c r="L36" s="71"/>
      <c r="M36" s="71">
        <f t="shared" si="3"/>
      </c>
      <c r="N36" s="71">
        <f>IF(AB36="","",VLOOKUP(AF36,'基本データ'!$A$106:$B$112,2))</f>
      </c>
      <c r="O36" s="71">
        <f t="shared" si="4"/>
      </c>
      <c r="P36" s="71" t="str">
        <f t="shared" si="5"/>
        <v>　</v>
      </c>
      <c r="Q36" s="71">
        <f t="shared" si="6"/>
      </c>
      <c r="R36" s="72">
        <f t="shared" si="7"/>
      </c>
      <c r="S36" s="73">
        <f t="shared" si="0"/>
      </c>
      <c r="T36" s="73">
        <f t="shared" si="11"/>
      </c>
      <c r="U36" s="73">
        <f t="shared" si="12"/>
      </c>
      <c r="V36" s="73">
        <f t="shared" si="13"/>
      </c>
      <c r="W36" s="73">
        <f t="shared" si="14"/>
      </c>
      <c r="X36" s="73">
        <f t="shared" si="15"/>
      </c>
      <c r="Y36" s="73">
        <f t="shared" si="16"/>
      </c>
      <c r="Z36" s="73">
        <f t="shared" si="17"/>
      </c>
      <c r="AA36" s="73">
        <f t="shared" si="18"/>
      </c>
      <c r="AB36" s="93">
        <f t="shared" si="8"/>
      </c>
      <c r="AC36" s="93">
        <f t="shared" si="8"/>
      </c>
      <c r="AD36" s="93">
        <f t="shared" si="8"/>
      </c>
      <c r="AE36" s="93">
        <f t="shared" si="8"/>
      </c>
      <c r="AF36" s="93">
        <f t="shared" si="9"/>
        <v>0</v>
      </c>
      <c r="AG36" s="93">
        <f t="shared" si="8"/>
      </c>
      <c r="AH36" s="93">
        <f t="shared" si="10"/>
        <v>0</v>
      </c>
    </row>
    <row r="37" spans="1:34" ht="16.5" customHeight="1">
      <c r="A37" s="70">
        <v>16</v>
      </c>
      <c r="B37" s="14"/>
      <c r="C37" s="15"/>
      <c r="D37" s="14"/>
      <c r="E37" s="15"/>
      <c r="F37" s="16"/>
      <c r="G37" s="17"/>
      <c r="H37" s="41"/>
      <c r="I37" s="18"/>
      <c r="J37" s="58"/>
      <c r="K37" s="71"/>
      <c r="L37" s="71"/>
      <c r="M37" s="71">
        <f t="shared" si="3"/>
      </c>
      <c r="N37" s="71">
        <f>IF(AB37="","",VLOOKUP(AF37,'基本データ'!$A$106:$B$112,2))</f>
      </c>
      <c r="O37" s="71">
        <f t="shared" si="4"/>
      </c>
      <c r="P37" s="71" t="str">
        <f t="shared" si="5"/>
        <v>　</v>
      </c>
      <c r="Q37" s="71">
        <f t="shared" si="6"/>
      </c>
      <c r="R37" s="72">
        <f t="shared" si="7"/>
      </c>
      <c r="S37" s="73">
        <f t="shared" si="0"/>
      </c>
      <c r="T37" s="73">
        <f t="shared" si="11"/>
      </c>
      <c r="U37" s="73">
        <f t="shared" si="12"/>
      </c>
      <c r="V37" s="73">
        <f t="shared" si="13"/>
      </c>
      <c r="W37" s="73">
        <f t="shared" si="14"/>
      </c>
      <c r="X37" s="73">
        <f t="shared" si="15"/>
      </c>
      <c r="Y37" s="73">
        <f t="shared" si="16"/>
      </c>
      <c r="Z37" s="73">
        <f t="shared" si="17"/>
      </c>
      <c r="AA37" s="73">
        <f t="shared" si="18"/>
      </c>
      <c r="AB37" s="93">
        <f t="shared" si="8"/>
      </c>
      <c r="AC37" s="93">
        <f t="shared" si="8"/>
      </c>
      <c r="AD37" s="93">
        <f t="shared" si="8"/>
      </c>
      <c r="AE37" s="93">
        <f t="shared" si="8"/>
      </c>
      <c r="AF37" s="93">
        <f t="shared" si="9"/>
        <v>0</v>
      </c>
      <c r="AG37" s="93">
        <f t="shared" si="8"/>
      </c>
      <c r="AH37" s="93">
        <f t="shared" si="10"/>
        <v>0</v>
      </c>
    </row>
    <row r="38" spans="1:34" ht="16.5" customHeight="1">
      <c r="A38" s="74"/>
      <c r="B38" s="19"/>
      <c r="C38" s="20"/>
      <c r="D38" s="19"/>
      <c r="E38" s="20"/>
      <c r="F38" s="21"/>
      <c r="G38" s="22"/>
      <c r="H38" s="42"/>
      <c r="I38" s="23"/>
      <c r="J38" s="58"/>
      <c r="K38" s="71"/>
      <c r="L38" s="71"/>
      <c r="M38" s="71">
        <f t="shared" si="3"/>
      </c>
      <c r="N38" s="71">
        <f>IF(AB38="","",VLOOKUP(AF38,'基本データ'!$A$106:$B$112,2))</f>
      </c>
      <c r="O38" s="71">
        <f t="shared" si="4"/>
      </c>
      <c r="P38" s="71" t="str">
        <f t="shared" si="5"/>
        <v>　</v>
      </c>
      <c r="Q38" s="71">
        <f t="shared" si="6"/>
      </c>
      <c r="R38" s="72">
        <f t="shared" si="7"/>
      </c>
      <c r="S38" s="73">
        <f t="shared" si="0"/>
      </c>
      <c r="T38" s="73">
        <f t="shared" si="11"/>
      </c>
      <c r="U38" s="73">
        <f t="shared" si="12"/>
      </c>
      <c r="V38" s="73">
        <f t="shared" si="13"/>
      </c>
      <c r="W38" s="73">
        <f t="shared" si="14"/>
      </c>
      <c r="X38" s="73">
        <f t="shared" si="15"/>
      </c>
      <c r="Y38" s="73">
        <f t="shared" si="16"/>
      </c>
      <c r="Z38" s="73">
        <f t="shared" si="17"/>
      </c>
      <c r="AA38" s="73">
        <f t="shared" si="18"/>
      </c>
      <c r="AB38" s="93">
        <f t="shared" si="8"/>
      </c>
      <c r="AC38" s="93">
        <f t="shared" si="8"/>
      </c>
      <c r="AD38" s="93">
        <f t="shared" si="8"/>
      </c>
      <c r="AE38" s="93">
        <f t="shared" si="8"/>
      </c>
      <c r="AF38" s="93">
        <f t="shared" si="9"/>
        <v>0</v>
      </c>
      <c r="AG38" s="93">
        <f t="shared" si="8"/>
      </c>
      <c r="AH38" s="93">
        <f t="shared" si="10"/>
        <v>0</v>
      </c>
    </row>
    <row r="39" spans="1:34" ht="16.5" customHeight="1">
      <c r="A39" s="70">
        <v>17</v>
      </c>
      <c r="B39" s="14"/>
      <c r="C39" s="15"/>
      <c r="D39" s="14"/>
      <c r="E39" s="15"/>
      <c r="F39" s="16"/>
      <c r="G39" s="17"/>
      <c r="H39" s="41"/>
      <c r="I39" s="18"/>
      <c r="J39" s="58"/>
      <c r="K39" s="71"/>
      <c r="L39" s="71"/>
      <c r="M39" s="71">
        <f t="shared" si="3"/>
      </c>
      <c r="N39" s="71">
        <f>IF(AB39="","",VLOOKUP(AF39,'基本データ'!$A$106:$B$112,2))</f>
      </c>
      <c r="O39" s="71">
        <f t="shared" si="4"/>
      </c>
      <c r="P39" s="71" t="str">
        <f t="shared" si="5"/>
        <v>　</v>
      </c>
      <c r="Q39" s="71">
        <f t="shared" si="6"/>
      </c>
      <c r="R39" s="72">
        <f t="shared" si="7"/>
      </c>
      <c r="S39" s="73">
        <f aca="true" t="shared" si="19" ref="S39:S66">IF(ISERROR(K39),1,"")</f>
      </c>
      <c r="T39" s="73">
        <f t="shared" si="11"/>
      </c>
      <c r="U39" s="73">
        <f t="shared" si="12"/>
      </c>
      <c r="V39" s="73">
        <f t="shared" si="13"/>
      </c>
      <c r="W39" s="73">
        <f t="shared" si="14"/>
      </c>
      <c r="X39" s="73">
        <f t="shared" si="15"/>
      </c>
      <c r="Y39" s="73">
        <f t="shared" si="16"/>
      </c>
      <c r="Z39" s="73">
        <f t="shared" si="17"/>
      </c>
      <c r="AA39" s="73">
        <f t="shared" si="18"/>
      </c>
      <c r="AB39" s="93">
        <f t="shared" si="8"/>
      </c>
      <c r="AC39" s="93">
        <f t="shared" si="8"/>
      </c>
      <c r="AD39" s="93">
        <f t="shared" si="8"/>
      </c>
      <c r="AE39" s="93">
        <f t="shared" si="8"/>
      </c>
      <c r="AF39" s="93">
        <f t="shared" si="9"/>
        <v>0</v>
      </c>
      <c r="AG39" s="93">
        <f t="shared" si="8"/>
      </c>
      <c r="AH39" s="93">
        <f t="shared" si="10"/>
        <v>0</v>
      </c>
    </row>
    <row r="40" spans="1:34" ht="16.5" customHeight="1">
      <c r="A40" s="74"/>
      <c r="B40" s="19"/>
      <c r="C40" s="20"/>
      <c r="D40" s="19"/>
      <c r="E40" s="20"/>
      <c r="F40" s="21"/>
      <c r="G40" s="22"/>
      <c r="H40" s="42"/>
      <c r="I40" s="23"/>
      <c r="J40" s="58"/>
      <c r="K40" s="71"/>
      <c r="L40" s="71"/>
      <c r="M40" s="71">
        <f t="shared" si="3"/>
      </c>
      <c r="N40" s="71">
        <f>IF(AB40="","",VLOOKUP(AF40,'基本データ'!$A$106:$B$112,2))</f>
      </c>
      <c r="O40" s="71">
        <f t="shared" si="4"/>
      </c>
      <c r="P40" s="71" t="str">
        <f t="shared" si="5"/>
        <v>　</v>
      </c>
      <c r="Q40" s="71">
        <f t="shared" si="6"/>
      </c>
      <c r="R40" s="72">
        <f t="shared" si="7"/>
      </c>
      <c r="S40" s="73">
        <f t="shared" si="19"/>
      </c>
      <c r="T40" s="73">
        <f t="shared" si="11"/>
      </c>
      <c r="U40" s="73">
        <f t="shared" si="12"/>
      </c>
      <c r="V40" s="73">
        <f t="shared" si="13"/>
      </c>
      <c r="W40" s="73">
        <f t="shared" si="14"/>
      </c>
      <c r="X40" s="73">
        <f t="shared" si="15"/>
      </c>
      <c r="Y40" s="73">
        <f t="shared" si="16"/>
      </c>
      <c r="Z40" s="73">
        <f t="shared" si="17"/>
      </c>
      <c r="AA40" s="73">
        <f t="shared" si="18"/>
      </c>
      <c r="AB40" s="93">
        <f aca="true" t="shared" si="20" ref="AB40:AG66">TRIM(INDEX($A:$I,ROW(),COLUMN()-26))</f>
      </c>
      <c r="AC40" s="93">
        <f t="shared" si="20"/>
      </c>
      <c r="AD40" s="93">
        <f t="shared" si="20"/>
      </c>
      <c r="AE40" s="93">
        <f t="shared" si="20"/>
      </c>
      <c r="AF40" s="93">
        <f t="shared" si="9"/>
        <v>0</v>
      </c>
      <c r="AG40" s="93">
        <f t="shared" si="20"/>
      </c>
      <c r="AH40" s="93">
        <f t="shared" si="10"/>
        <v>0</v>
      </c>
    </row>
    <row r="41" spans="1:34" ht="16.5" customHeight="1">
      <c r="A41" s="70">
        <v>18</v>
      </c>
      <c r="B41" s="14"/>
      <c r="C41" s="15"/>
      <c r="D41" s="14"/>
      <c r="E41" s="15"/>
      <c r="F41" s="16"/>
      <c r="G41" s="17"/>
      <c r="H41" s="41"/>
      <c r="I41" s="18"/>
      <c r="J41" s="58"/>
      <c r="K41" s="71"/>
      <c r="L41" s="71"/>
      <c r="M41" s="71">
        <f t="shared" si="3"/>
      </c>
      <c r="N41" s="71">
        <f>IF(AB41="","",VLOOKUP(AF41,'基本データ'!$A$106:$B$112,2))</f>
      </c>
      <c r="O41" s="71">
        <f t="shared" si="4"/>
      </c>
      <c r="P41" s="71" t="str">
        <f t="shared" si="5"/>
        <v>　</v>
      </c>
      <c r="Q41" s="71">
        <f t="shared" si="6"/>
      </c>
      <c r="R41" s="72">
        <f t="shared" si="7"/>
      </c>
      <c r="S41" s="73">
        <f t="shared" si="19"/>
      </c>
      <c r="T41" s="73">
        <f t="shared" si="11"/>
      </c>
      <c r="U41" s="73">
        <f t="shared" si="12"/>
      </c>
      <c r="V41" s="73">
        <f t="shared" si="13"/>
      </c>
      <c r="W41" s="73">
        <f t="shared" si="14"/>
      </c>
      <c r="X41" s="73">
        <f t="shared" si="15"/>
      </c>
      <c r="Y41" s="73">
        <f t="shared" si="16"/>
      </c>
      <c r="Z41" s="73">
        <f t="shared" si="17"/>
      </c>
      <c r="AA41" s="73">
        <f t="shared" si="18"/>
      </c>
      <c r="AB41" s="93">
        <f t="shared" si="20"/>
      </c>
      <c r="AC41" s="93">
        <f t="shared" si="20"/>
      </c>
      <c r="AD41" s="93">
        <f t="shared" si="20"/>
      </c>
      <c r="AE41" s="93">
        <f t="shared" si="20"/>
      </c>
      <c r="AF41" s="93">
        <f t="shared" si="9"/>
        <v>0</v>
      </c>
      <c r="AG41" s="93">
        <f t="shared" si="20"/>
      </c>
      <c r="AH41" s="93">
        <f t="shared" si="10"/>
        <v>0</v>
      </c>
    </row>
    <row r="42" spans="1:34" ht="16.5" customHeight="1">
      <c r="A42" s="74"/>
      <c r="B42" s="19"/>
      <c r="C42" s="20"/>
      <c r="D42" s="19"/>
      <c r="E42" s="20"/>
      <c r="F42" s="21"/>
      <c r="G42" s="22"/>
      <c r="H42" s="42"/>
      <c r="I42" s="23"/>
      <c r="J42" s="58"/>
      <c r="K42" s="71"/>
      <c r="L42" s="71"/>
      <c r="M42" s="71">
        <f t="shared" si="3"/>
      </c>
      <c r="N42" s="71">
        <f>IF(AB42="","",VLOOKUP(AF42,'基本データ'!$A$106:$B$112,2))</f>
      </c>
      <c r="O42" s="71">
        <f t="shared" si="4"/>
      </c>
      <c r="P42" s="71" t="str">
        <f t="shared" si="5"/>
        <v>　</v>
      </c>
      <c r="Q42" s="71">
        <f t="shared" si="6"/>
      </c>
      <c r="R42" s="72">
        <f t="shared" si="7"/>
      </c>
      <c r="S42" s="73">
        <f t="shared" si="19"/>
      </c>
      <c r="T42" s="73">
        <f t="shared" si="11"/>
      </c>
      <c r="U42" s="73">
        <f t="shared" si="12"/>
      </c>
      <c r="V42" s="73">
        <f t="shared" si="13"/>
      </c>
      <c r="W42" s="73">
        <f t="shared" si="14"/>
      </c>
      <c r="X42" s="73">
        <f t="shared" si="15"/>
      </c>
      <c r="Y42" s="73">
        <f t="shared" si="16"/>
      </c>
      <c r="Z42" s="73">
        <f t="shared" si="17"/>
      </c>
      <c r="AA42" s="73">
        <f t="shared" si="18"/>
      </c>
      <c r="AB42" s="93">
        <f t="shared" si="20"/>
      </c>
      <c r="AC42" s="93">
        <f t="shared" si="20"/>
      </c>
      <c r="AD42" s="93">
        <f t="shared" si="20"/>
      </c>
      <c r="AE42" s="93">
        <f t="shared" si="20"/>
      </c>
      <c r="AF42" s="93">
        <f t="shared" si="9"/>
        <v>0</v>
      </c>
      <c r="AG42" s="93">
        <f t="shared" si="20"/>
      </c>
      <c r="AH42" s="93">
        <f t="shared" si="10"/>
        <v>0</v>
      </c>
    </row>
    <row r="43" spans="1:34" ht="16.5" customHeight="1">
      <c r="A43" s="70">
        <v>19</v>
      </c>
      <c r="B43" s="14"/>
      <c r="C43" s="15"/>
      <c r="D43" s="14"/>
      <c r="E43" s="15"/>
      <c r="F43" s="16"/>
      <c r="G43" s="17"/>
      <c r="H43" s="41"/>
      <c r="I43" s="18"/>
      <c r="J43" s="58"/>
      <c r="K43" s="71"/>
      <c r="L43" s="71"/>
      <c r="M43" s="71">
        <f t="shared" si="3"/>
      </c>
      <c r="N43" s="71">
        <f>IF(AB43="","",VLOOKUP(AF43,'基本データ'!$A$106:$B$112,2))</f>
      </c>
      <c r="O43" s="71">
        <f t="shared" si="4"/>
      </c>
      <c r="P43" s="71" t="str">
        <f t="shared" si="5"/>
        <v>　</v>
      </c>
      <c r="Q43" s="71">
        <f t="shared" si="6"/>
      </c>
      <c r="R43" s="72">
        <f t="shared" si="7"/>
      </c>
      <c r="S43" s="73">
        <f t="shared" si="19"/>
      </c>
      <c r="T43" s="73">
        <f t="shared" si="11"/>
      </c>
      <c r="U43" s="73">
        <f t="shared" si="12"/>
      </c>
      <c r="V43" s="73">
        <f t="shared" si="13"/>
      </c>
      <c r="W43" s="73">
        <f t="shared" si="14"/>
      </c>
      <c r="X43" s="73">
        <f t="shared" si="15"/>
      </c>
      <c r="Y43" s="73">
        <f t="shared" si="16"/>
      </c>
      <c r="Z43" s="73">
        <f t="shared" si="17"/>
      </c>
      <c r="AA43" s="73">
        <f t="shared" si="18"/>
      </c>
      <c r="AB43" s="93">
        <f t="shared" si="20"/>
      </c>
      <c r="AC43" s="93">
        <f t="shared" si="20"/>
      </c>
      <c r="AD43" s="93">
        <f t="shared" si="20"/>
      </c>
      <c r="AE43" s="93">
        <f t="shared" si="20"/>
      </c>
      <c r="AF43" s="93">
        <f t="shared" si="9"/>
        <v>0</v>
      </c>
      <c r="AG43" s="93">
        <f t="shared" si="20"/>
      </c>
      <c r="AH43" s="93">
        <f t="shared" si="10"/>
        <v>0</v>
      </c>
    </row>
    <row r="44" spans="1:34" ht="16.5" customHeight="1">
      <c r="A44" s="74"/>
      <c r="B44" s="19"/>
      <c r="C44" s="20"/>
      <c r="D44" s="19"/>
      <c r="E44" s="20"/>
      <c r="F44" s="21"/>
      <c r="G44" s="22"/>
      <c r="H44" s="42"/>
      <c r="I44" s="23"/>
      <c r="J44" s="58"/>
      <c r="K44" s="71"/>
      <c r="L44" s="71"/>
      <c r="M44" s="71">
        <f t="shared" si="3"/>
      </c>
      <c r="N44" s="71">
        <f>IF(AB44="","",VLOOKUP(AF44,'基本データ'!$A$106:$B$112,2))</f>
      </c>
      <c r="O44" s="71">
        <f t="shared" si="4"/>
      </c>
      <c r="P44" s="71" t="str">
        <f t="shared" si="5"/>
        <v>　</v>
      </c>
      <c r="Q44" s="71">
        <f t="shared" si="6"/>
      </c>
      <c r="R44" s="72">
        <f t="shared" si="7"/>
      </c>
      <c r="S44" s="73">
        <f t="shared" si="19"/>
      </c>
      <c r="T44" s="73">
        <f t="shared" si="11"/>
      </c>
      <c r="U44" s="73">
        <f t="shared" si="12"/>
      </c>
      <c r="V44" s="73">
        <f t="shared" si="13"/>
      </c>
      <c r="W44" s="73">
        <f t="shared" si="14"/>
      </c>
      <c r="X44" s="73">
        <f t="shared" si="15"/>
      </c>
      <c r="Y44" s="73">
        <f t="shared" si="16"/>
      </c>
      <c r="Z44" s="73">
        <f t="shared" si="17"/>
      </c>
      <c r="AA44" s="73">
        <f t="shared" si="18"/>
      </c>
      <c r="AB44" s="93">
        <f t="shared" si="20"/>
      </c>
      <c r="AC44" s="93">
        <f t="shared" si="20"/>
      </c>
      <c r="AD44" s="93">
        <f t="shared" si="20"/>
      </c>
      <c r="AE44" s="93">
        <f t="shared" si="20"/>
      </c>
      <c r="AF44" s="93">
        <f t="shared" si="9"/>
        <v>0</v>
      </c>
      <c r="AG44" s="93">
        <f t="shared" si="20"/>
      </c>
      <c r="AH44" s="93">
        <f t="shared" si="10"/>
        <v>0</v>
      </c>
    </row>
    <row r="45" spans="1:34" ht="16.5" customHeight="1">
      <c r="A45" s="70">
        <v>20</v>
      </c>
      <c r="B45" s="14"/>
      <c r="C45" s="15"/>
      <c r="D45" s="14"/>
      <c r="E45" s="15"/>
      <c r="F45" s="16"/>
      <c r="G45" s="17"/>
      <c r="H45" s="41"/>
      <c r="I45" s="18"/>
      <c r="J45" s="58"/>
      <c r="K45" s="71"/>
      <c r="L45" s="71"/>
      <c r="M45" s="71">
        <f t="shared" si="3"/>
      </c>
      <c r="N45" s="71">
        <f>IF(AB45="","",VLOOKUP(AF45,'基本データ'!$A$106:$B$112,2))</f>
      </c>
      <c r="O45" s="71">
        <f t="shared" si="4"/>
      </c>
      <c r="P45" s="71" t="str">
        <f t="shared" si="5"/>
        <v>　</v>
      </c>
      <c r="Q45" s="71">
        <f t="shared" si="6"/>
      </c>
      <c r="R45" s="72">
        <f t="shared" si="7"/>
      </c>
      <c r="S45" s="73">
        <f t="shared" si="19"/>
      </c>
      <c r="T45" s="73">
        <f t="shared" si="11"/>
      </c>
      <c r="U45" s="73">
        <f t="shared" si="12"/>
      </c>
      <c r="V45" s="73">
        <f t="shared" si="13"/>
      </c>
      <c r="W45" s="73">
        <f t="shared" si="14"/>
      </c>
      <c r="X45" s="73">
        <f t="shared" si="15"/>
      </c>
      <c r="Y45" s="73">
        <f t="shared" si="16"/>
      </c>
      <c r="Z45" s="73">
        <f t="shared" si="17"/>
      </c>
      <c r="AA45" s="73">
        <f t="shared" si="18"/>
      </c>
      <c r="AB45" s="93">
        <f t="shared" si="20"/>
      </c>
      <c r="AC45" s="93">
        <f t="shared" si="20"/>
      </c>
      <c r="AD45" s="93">
        <f t="shared" si="20"/>
      </c>
      <c r="AE45" s="93">
        <f t="shared" si="20"/>
      </c>
      <c r="AF45" s="93">
        <f t="shared" si="9"/>
        <v>0</v>
      </c>
      <c r="AG45" s="93">
        <f t="shared" si="20"/>
      </c>
      <c r="AH45" s="93">
        <f t="shared" si="10"/>
        <v>0</v>
      </c>
    </row>
    <row r="46" spans="1:34" ht="16.5" customHeight="1">
      <c r="A46" s="74"/>
      <c r="B46" s="19"/>
      <c r="C46" s="20"/>
      <c r="D46" s="19"/>
      <c r="E46" s="20"/>
      <c r="F46" s="21"/>
      <c r="G46" s="22"/>
      <c r="H46" s="42"/>
      <c r="I46" s="23"/>
      <c r="J46" s="58"/>
      <c r="K46" s="71"/>
      <c r="L46" s="71"/>
      <c r="M46" s="71">
        <f t="shared" si="3"/>
      </c>
      <c r="N46" s="71">
        <f>IF(AB46="","",VLOOKUP(AF46,'基本データ'!$A$106:$B$112,2))</f>
      </c>
      <c r="O46" s="71">
        <f t="shared" si="4"/>
      </c>
      <c r="P46" s="71" t="str">
        <f t="shared" si="5"/>
        <v>　</v>
      </c>
      <c r="Q46" s="71">
        <f t="shared" si="6"/>
      </c>
      <c r="R46" s="72">
        <f t="shared" si="7"/>
      </c>
      <c r="S46" s="73">
        <f t="shared" si="19"/>
      </c>
      <c r="T46" s="73">
        <f t="shared" si="11"/>
      </c>
      <c r="U46" s="73">
        <f t="shared" si="12"/>
      </c>
      <c r="V46" s="73">
        <f t="shared" si="13"/>
      </c>
      <c r="W46" s="73">
        <f t="shared" si="14"/>
      </c>
      <c r="X46" s="73">
        <f t="shared" si="15"/>
      </c>
      <c r="Y46" s="73">
        <f t="shared" si="16"/>
      </c>
      <c r="Z46" s="73">
        <f t="shared" si="17"/>
      </c>
      <c r="AA46" s="73">
        <f t="shared" si="18"/>
      </c>
      <c r="AB46" s="93">
        <f t="shared" si="20"/>
      </c>
      <c r="AC46" s="93">
        <f t="shared" si="20"/>
      </c>
      <c r="AD46" s="93">
        <f t="shared" si="20"/>
      </c>
      <c r="AE46" s="93">
        <f t="shared" si="20"/>
      </c>
      <c r="AF46" s="93">
        <f t="shared" si="9"/>
        <v>0</v>
      </c>
      <c r="AG46" s="93">
        <f t="shared" si="20"/>
      </c>
      <c r="AH46" s="93">
        <f t="shared" si="10"/>
        <v>0</v>
      </c>
    </row>
    <row r="47" spans="1:34" ht="16.5" customHeight="1">
      <c r="A47" s="70">
        <v>21</v>
      </c>
      <c r="B47" s="14"/>
      <c r="C47" s="15"/>
      <c r="D47" s="14"/>
      <c r="E47" s="15"/>
      <c r="F47" s="16"/>
      <c r="G47" s="17"/>
      <c r="H47" s="41"/>
      <c r="I47" s="18"/>
      <c r="J47" s="58"/>
      <c r="K47" s="71"/>
      <c r="L47" s="71"/>
      <c r="M47" s="71">
        <f t="shared" si="3"/>
      </c>
      <c r="N47" s="71">
        <f>IF(AB47="","",VLOOKUP(AF47,'基本データ'!$A$106:$B$112,2))</f>
      </c>
      <c r="O47" s="71">
        <f t="shared" si="4"/>
      </c>
      <c r="P47" s="71" t="str">
        <f t="shared" si="5"/>
        <v>　</v>
      </c>
      <c r="Q47" s="71">
        <f t="shared" si="6"/>
      </c>
      <c r="R47" s="72">
        <f t="shared" si="7"/>
      </c>
      <c r="S47" s="73">
        <f t="shared" si="19"/>
      </c>
      <c r="T47" s="73">
        <f t="shared" si="11"/>
      </c>
      <c r="U47" s="73">
        <f t="shared" si="12"/>
      </c>
      <c r="V47" s="73">
        <f t="shared" si="13"/>
      </c>
      <c r="W47" s="73">
        <f t="shared" si="14"/>
      </c>
      <c r="X47" s="73">
        <f t="shared" si="15"/>
      </c>
      <c r="Y47" s="73">
        <f t="shared" si="16"/>
      </c>
      <c r="Z47" s="73">
        <f t="shared" si="17"/>
      </c>
      <c r="AA47" s="73">
        <f t="shared" si="18"/>
      </c>
      <c r="AB47" s="93">
        <f t="shared" si="20"/>
      </c>
      <c r="AC47" s="93">
        <f t="shared" si="20"/>
      </c>
      <c r="AD47" s="93">
        <f t="shared" si="20"/>
      </c>
      <c r="AE47" s="93">
        <f t="shared" si="20"/>
      </c>
      <c r="AF47" s="93">
        <f t="shared" si="9"/>
        <v>0</v>
      </c>
      <c r="AG47" s="93">
        <f t="shared" si="20"/>
      </c>
      <c r="AH47" s="93">
        <f t="shared" si="10"/>
        <v>0</v>
      </c>
    </row>
    <row r="48" spans="1:34" ht="16.5" customHeight="1">
      <c r="A48" s="74"/>
      <c r="B48" s="19"/>
      <c r="C48" s="20"/>
      <c r="D48" s="19"/>
      <c r="E48" s="20"/>
      <c r="F48" s="21"/>
      <c r="G48" s="22"/>
      <c r="H48" s="42"/>
      <c r="I48" s="23"/>
      <c r="J48" s="58"/>
      <c r="K48" s="71"/>
      <c r="L48" s="71"/>
      <c r="M48" s="71">
        <f t="shared" si="3"/>
      </c>
      <c r="N48" s="71">
        <f>IF(AB48="","",VLOOKUP(AF48,'基本データ'!$A$106:$B$112,2))</f>
      </c>
      <c r="O48" s="71">
        <f t="shared" si="4"/>
      </c>
      <c r="P48" s="71" t="str">
        <f t="shared" si="5"/>
        <v>　</v>
      </c>
      <c r="Q48" s="71">
        <f t="shared" si="6"/>
      </c>
      <c r="R48" s="72">
        <f t="shared" si="7"/>
      </c>
      <c r="S48" s="73">
        <f t="shared" si="19"/>
      </c>
      <c r="T48" s="73">
        <f t="shared" si="11"/>
      </c>
      <c r="U48" s="73">
        <f t="shared" si="12"/>
      </c>
      <c r="V48" s="73">
        <f t="shared" si="13"/>
      </c>
      <c r="W48" s="73">
        <f t="shared" si="14"/>
      </c>
      <c r="X48" s="73">
        <f t="shared" si="15"/>
      </c>
      <c r="Y48" s="73">
        <f t="shared" si="16"/>
      </c>
      <c r="Z48" s="73">
        <f t="shared" si="17"/>
      </c>
      <c r="AA48" s="73">
        <f t="shared" si="18"/>
      </c>
      <c r="AB48" s="93">
        <f t="shared" si="20"/>
      </c>
      <c r="AC48" s="93">
        <f t="shared" si="20"/>
      </c>
      <c r="AD48" s="93">
        <f t="shared" si="20"/>
      </c>
      <c r="AE48" s="93">
        <f t="shared" si="20"/>
      </c>
      <c r="AF48" s="93">
        <f t="shared" si="9"/>
        <v>0</v>
      </c>
      <c r="AG48" s="93">
        <f t="shared" si="20"/>
      </c>
      <c r="AH48" s="93">
        <f t="shared" si="10"/>
        <v>0</v>
      </c>
    </row>
    <row r="49" spans="1:34" ht="16.5" customHeight="1">
      <c r="A49" s="70">
        <v>22</v>
      </c>
      <c r="B49" s="14"/>
      <c r="C49" s="15"/>
      <c r="D49" s="14"/>
      <c r="E49" s="15"/>
      <c r="F49" s="16"/>
      <c r="G49" s="17"/>
      <c r="H49" s="41"/>
      <c r="I49" s="18"/>
      <c r="J49" s="58"/>
      <c r="K49" s="71"/>
      <c r="L49" s="71"/>
      <c r="M49" s="71">
        <f t="shared" si="3"/>
      </c>
      <c r="N49" s="71">
        <f>IF(AB49="","",VLOOKUP(AF49,'基本データ'!$A$106:$B$112,2))</f>
      </c>
      <c r="O49" s="71">
        <f t="shared" si="4"/>
      </c>
      <c r="P49" s="71" t="str">
        <f t="shared" si="5"/>
        <v>　</v>
      </c>
      <c r="Q49" s="71">
        <f t="shared" si="6"/>
      </c>
      <c r="R49" s="72">
        <f t="shared" si="7"/>
      </c>
      <c r="S49" s="73">
        <f t="shared" si="19"/>
      </c>
      <c r="T49" s="73">
        <f t="shared" si="11"/>
      </c>
      <c r="U49" s="73">
        <f t="shared" si="12"/>
      </c>
      <c r="V49" s="73">
        <f t="shared" si="13"/>
      </c>
      <c r="W49" s="73">
        <f t="shared" si="14"/>
      </c>
      <c r="X49" s="73">
        <f t="shared" si="15"/>
      </c>
      <c r="Y49" s="73">
        <f t="shared" si="16"/>
      </c>
      <c r="Z49" s="73">
        <f t="shared" si="17"/>
      </c>
      <c r="AA49" s="73">
        <f t="shared" si="18"/>
      </c>
      <c r="AB49" s="93">
        <f t="shared" si="20"/>
      </c>
      <c r="AC49" s="93">
        <f t="shared" si="20"/>
      </c>
      <c r="AD49" s="93">
        <f t="shared" si="20"/>
      </c>
      <c r="AE49" s="93">
        <f t="shared" si="20"/>
      </c>
      <c r="AF49" s="93">
        <f t="shared" si="9"/>
        <v>0</v>
      </c>
      <c r="AG49" s="93">
        <f t="shared" si="20"/>
      </c>
      <c r="AH49" s="93">
        <f t="shared" si="10"/>
        <v>0</v>
      </c>
    </row>
    <row r="50" spans="1:34" ht="16.5" customHeight="1">
      <c r="A50" s="74"/>
      <c r="B50" s="19"/>
      <c r="C50" s="20"/>
      <c r="D50" s="19"/>
      <c r="E50" s="20"/>
      <c r="F50" s="21"/>
      <c r="G50" s="22"/>
      <c r="H50" s="42"/>
      <c r="I50" s="23"/>
      <c r="J50" s="58"/>
      <c r="K50" s="71"/>
      <c r="L50" s="71"/>
      <c r="M50" s="71">
        <f t="shared" si="3"/>
      </c>
      <c r="N50" s="71">
        <f>IF(AB50="","",VLOOKUP(AF50,'基本データ'!$A$106:$B$112,2))</f>
      </c>
      <c r="O50" s="71">
        <f t="shared" si="4"/>
      </c>
      <c r="P50" s="71" t="str">
        <f t="shared" si="5"/>
        <v>　</v>
      </c>
      <c r="Q50" s="71">
        <f t="shared" si="6"/>
      </c>
      <c r="R50" s="72">
        <f t="shared" si="7"/>
      </c>
      <c r="S50" s="73">
        <f t="shared" si="19"/>
      </c>
      <c r="T50" s="73">
        <f t="shared" si="11"/>
      </c>
      <c r="U50" s="73">
        <f t="shared" si="12"/>
      </c>
      <c r="V50" s="73">
        <f t="shared" si="13"/>
      </c>
      <c r="W50" s="73">
        <f t="shared" si="14"/>
      </c>
      <c r="X50" s="73">
        <f t="shared" si="15"/>
      </c>
      <c r="Y50" s="73">
        <f t="shared" si="16"/>
      </c>
      <c r="Z50" s="73">
        <f t="shared" si="17"/>
      </c>
      <c r="AA50" s="73">
        <f t="shared" si="18"/>
      </c>
      <c r="AB50" s="93">
        <f t="shared" si="20"/>
      </c>
      <c r="AC50" s="93">
        <f t="shared" si="20"/>
      </c>
      <c r="AD50" s="93">
        <f t="shared" si="20"/>
      </c>
      <c r="AE50" s="93">
        <f t="shared" si="20"/>
      </c>
      <c r="AF50" s="93">
        <f t="shared" si="9"/>
        <v>0</v>
      </c>
      <c r="AG50" s="93">
        <f t="shared" si="20"/>
      </c>
      <c r="AH50" s="93">
        <f t="shared" si="10"/>
        <v>0</v>
      </c>
    </row>
    <row r="51" spans="1:34" ht="16.5" customHeight="1">
      <c r="A51" s="70">
        <v>23</v>
      </c>
      <c r="B51" s="14"/>
      <c r="C51" s="15"/>
      <c r="D51" s="14"/>
      <c r="E51" s="15"/>
      <c r="F51" s="16"/>
      <c r="G51" s="17"/>
      <c r="H51" s="41"/>
      <c r="I51" s="18"/>
      <c r="J51" s="58"/>
      <c r="K51" s="71"/>
      <c r="L51" s="71"/>
      <c r="M51" s="71">
        <f t="shared" si="3"/>
      </c>
      <c r="N51" s="71">
        <f>IF(AB51="","",VLOOKUP(AF51,'基本データ'!$A$106:$B$112,2))</f>
      </c>
      <c r="O51" s="71">
        <f t="shared" si="4"/>
      </c>
      <c r="P51" s="71" t="str">
        <f t="shared" si="5"/>
        <v>　</v>
      </c>
      <c r="Q51" s="71">
        <f t="shared" si="6"/>
      </c>
      <c r="R51" s="72">
        <f t="shared" si="7"/>
      </c>
      <c r="S51" s="73">
        <f t="shared" si="19"/>
      </c>
      <c r="T51" s="73">
        <f t="shared" si="11"/>
      </c>
      <c r="U51" s="73">
        <f t="shared" si="12"/>
      </c>
      <c r="V51" s="73">
        <f t="shared" si="13"/>
      </c>
      <c r="W51" s="73">
        <f t="shared" si="14"/>
      </c>
      <c r="X51" s="73">
        <f t="shared" si="15"/>
      </c>
      <c r="Y51" s="73">
        <f t="shared" si="16"/>
      </c>
      <c r="Z51" s="73">
        <f t="shared" si="17"/>
      </c>
      <c r="AA51" s="73">
        <f t="shared" si="18"/>
      </c>
      <c r="AB51" s="93">
        <f t="shared" si="20"/>
      </c>
      <c r="AC51" s="93">
        <f t="shared" si="20"/>
      </c>
      <c r="AD51" s="93">
        <f t="shared" si="20"/>
      </c>
      <c r="AE51" s="93">
        <f t="shared" si="20"/>
      </c>
      <c r="AF51" s="93">
        <f t="shared" si="9"/>
        <v>0</v>
      </c>
      <c r="AG51" s="93">
        <f t="shared" si="20"/>
      </c>
      <c r="AH51" s="93">
        <f t="shared" si="10"/>
        <v>0</v>
      </c>
    </row>
    <row r="52" spans="1:34" ht="16.5" customHeight="1">
      <c r="A52" s="74"/>
      <c r="B52" s="19"/>
      <c r="C52" s="20"/>
      <c r="D52" s="19"/>
      <c r="E52" s="20"/>
      <c r="F52" s="21"/>
      <c r="G52" s="22"/>
      <c r="H52" s="42"/>
      <c r="I52" s="23"/>
      <c r="J52" s="58"/>
      <c r="K52" s="71"/>
      <c r="L52" s="71"/>
      <c r="M52" s="71">
        <f t="shared" si="3"/>
      </c>
      <c r="N52" s="71">
        <f>IF(AB52="","",VLOOKUP(AF52,'基本データ'!$A$106:$B$112,2))</f>
      </c>
      <c r="O52" s="71">
        <f t="shared" si="4"/>
      </c>
      <c r="P52" s="71" t="str">
        <f t="shared" si="5"/>
        <v>　</v>
      </c>
      <c r="Q52" s="71">
        <f t="shared" si="6"/>
      </c>
      <c r="R52" s="72">
        <f t="shared" si="7"/>
      </c>
      <c r="S52" s="73">
        <f t="shared" si="19"/>
      </c>
      <c r="T52" s="73">
        <f t="shared" si="11"/>
      </c>
      <c r="U52" s="73">
        <f t="shared" si="12"/>
      </c>
      <c r="V52" s="73">
        <f t="shared" si="13"/>
      </c>
      <c r="W52" s="73">
        <f t="shared" si="14"/>
      </c>
      <c r="X52" s="73">
        <f t="shared" si="15"/>
      </c>
      <c r="Y52" s="73">
        <f t="shared" si="16"/>
      </c>
      <c r="Z52" s="73">
        <f t="shared" si="17"/>
      </c>
      <c r="AA52" s="73">
        <f t="shared" si="18"/>
      </c>
      <c r="AB52" s="93">
        <f t="shared" si="20"/>
      </c>
      <c r="AC52" s="93">
        <f t="shared" si="20"/>
      </c>
      <c r="AD52" s="93">
        <f t="shared" si="20"/>
      </c>
      <c r="AE52" s="93">
        <f t="shared" si="20"/>
      </c>
      <c r="AF52" s="93">
        <f t="shared" si="9"/>
        <v>0</v>
      </c>
      <c r="AG52" s="93">
        <f t="shared" si="20"/>
      </c>
      <c r="AH52" s="93">
        <f t="shared" si="10"/>
        <v>0</v>
      </c>
    </row>
    <row r="53" spans="1:34" ht="16.5" customHeight="1">
      <c r="A53" s="70">
        <v>24</v>
      </c>
      <c r="B53" s="14"/>
      <c r="C53" s="15"/>
      <c r="D53" s="14"/>
      <c r="E53" s="15"/>
      <c r="F53" s="16"/>
      <c r="G53" s="17"/>
      <c r="H53" s="41"/>
      <c r="I53" s="18"/>
      <c r="J53" s="58"/>
      <c r="K53" s="71"/>
      <c r="L53" s="71"/>
      <c r="M53" s="71">
        <f t="shared" si="3"/>
      </c>
      <c r="N53" s="71">
        <f>IF(AB53="","",VLOOKUP(AF53,'基本データ'!$A$106:$B$112,2))</f>
      </c>
      <c r="O53" s="71">
        <f t="shared" si="4"/>
      </c>
      <c r="P53" s="71" t="str">
        <f t="shared" si="5"/>
        <v>　</v>
      </c>
      <c r="Q53" s="71">
        <f t="shared" si="6"/>
      </c>
      <c r="R53" s="72">
        <f t="shared" si="7"/>
      </c>
      <c r="S53" s="73">
        <f t="shared" si="19"/>
      </c>
      <c r="T53" s="73">
        <f t="shared" si="11"/>
      </c>
      <c r="U53" s="73">
        <f t="shared" si="12"/>
      </c>
      <c r="V53" s="73">
        <f t="shared" si="13"/>
      </c>
      <c r="W53" s="73">
        <f t="shared" si="14"/>
      </c>
      <c r="X53" s="73">
        <f t="shared" si="15"/>
      </c>
      <c r="Y53" s="73">
        <f t="shared" si="16"/>
      </c>
      <c r="Z53" s="73">
        <f t="shared" si="17"/>
      </c>
      <c r="AA53" s="73">
        <f t="shared" si="18"/>
      </c>
      <c r="AB53" s="93">
        <f t="shared" si="20"/>
      </c>
      <c r="AC53" s="93">
        <f t="shared" si="20"/>
      </c>
      <c r="AD53" s="93">
        <f t="shared" si="20"/>
      </c>
      <c r="AE53" s="93">
        <f t="shared" si="20"/>
      </c>
      <c r="AF53" s="93">
        <f t="shared" si="9"/>
        <v>0</v>
      </c>
      <c r="AG53" s="93">
        <f t="shared" si="20"/>
      </c>
      <c r="AH53" s="93">
        <f t="shared" si="10"/>
        <v>0</v>
      </c>
    </row>
    <row r="54" spans="1:34" ht="16.5" customHeight="1">
      <c r="A54" s="74"/>
      <c r="B54" s="19"/>
      <c r="C54" s="20"/>
      <c r="D54" s="19"/>
      <c r="E54" s="20"/>
      <c r="F54" s="21"/>
      <c r="G54" s="22"/>
      <c r="H54" s="42"/>
      <c r="I54" s="23"/>
      <c r="J54" s="58"/>
      <c r="K54" s="71"/>
      <c r="L54" s="71"/>
      <c r="M54" s="71">
        <f t="shared" si="3"/>
      </c>
      <c r="N54" s="71">
        <f>IF(AB54="","",VLOOKUP(AF54,'基本データ'!$A$106:$B$112,2))</f>
      </c>
      <c r="O54" s="71">
        <f t="shared" si="4"/>
      </c>
      <c r="P54" s="71" t="str">
        <f t="shared" si="5"/>
        <v>　</v>
      </c>
      <c r="Q54" s="71">
        <f t="shared" si="6"/>
      </c>
      <c r="R54" s="72">
        <f t="shared" si="7"/>
      </c>
      <c r="S54" s="73">
        <f t="shared" si="19"/>
      </c>
      <c r="T54" s="73">
        <f t="shared" si="11"/>
      </c>
      <c r="U54" s="73">
        <f t="shared" si="12"/>
      </c>
      <c r="V54" s="73">
        <f t="shared" si="13"/>
      </c>
      <c r="W54" s="73">
        <f t="shared" si="14"/>
      </c>
      <c r="X54" s="73">
        <f t="shared" si="15"/>
      </c>
      <c r="Y54" s="73">
        <f t="shared" si="16"/>
      </c>
      <c r="Z54" s="73">
        <f t="shared" si="17"/>
      </c>
      <c r="AA54" s="73">
        <f t="shared" si="18"/>
      </c>
      <c r="AB54" s="93">
        <f t="shared" si="20"/>
      </c>
      <c r="AC54" s="93">
        <f t="shared" si="20"/>
      </c>
      <c r="AD54" s="93">
        <f t="shared" si="20"/>
      </c>
      <c r="AE54" s="93">
        <f t="shared" si="20"/>
      </c>
      <c r="AF54" s="93">
        <f t="shared" si="9"/>
        <v>0</v>
      </c>
      <c r="AG54" s="93">
        <f t="shared" si="20"/>
      </c>
      <c r="AH54" s="93">
        <f t="shared" si="10"/>
        <v>0</v>
      </c>
    </row>
    <row r="55" spans="1:34" ht="16.5" customHeight="1">
      <c r="A55" s="70">
        <v>25</v>
      </c>
      <c r="B55" s="14"/>
      <c r="C55" s="15"/>
      <c r="D55" s="14"/>
      <c r="E55" s="15"/>
      <c r="F55" s="16"/>
      <c r="G55" s="17"/>
      <c r="H55" s="41"/>
      <c r="I55" s="18"/>
      <c r="J55" s="58"/>
      <c r="K55" s="71"/>
      <c r="L55" s="71"/>
      <c r="M55" s="71">
        <f t="shared" si="3"/>
      </c>
      <c r="N55" s="71">
        <f>IF(AB55="","",VLOOKUP(AF55,'基本データ'!$A$106:$B$112,2))</f>
      </c>
      <c r="O55" s="71">
        <f t="shared" si="4"/>
      </c>
      <c r="P55" s="71" t="str">
        <f t="shared" si="5"/>
        <v>　</v>
      </c>
      <c r="Q55" s="71">
        <f t="shared" si="6"/>
      </c>
      <c r="R55" s="72">
        <f t="shared" si="7"/>
      </c>
      <c r="S55" s="73">
        <f t="shared" si="19"/>
      </c>
      <c r="T55" s="73">
        <f t="shared" si="11"/>
      </c>
      <c r="U55" s="73">
        <f t="shared" si="12"/>
      </c>
      <c r="V55" s="73">
        <f t="shared" si="13"/>
      </c>
      <c r="W55" s="73">
        <f t="shared" si="14"/>
      </c>
      <c r="X55" s="73">
        <f t="shared" si="15"/>
      </c>
      <c r="Y55" s="73">
        <f t="shared" si="16"/>
      </c>
      <c r="Z55" s="73">
        <f t="shared" si="17"/>
      </c>
      <c r="AA55" s="73">
        <f t="shared" si="18"/>
      </c>
      <c r="AB55" s="93">
        <f t="shared" si="20"/>
      </c>
      <c r="AC55" s="93">
        <f t="shared" si="20"/>
      </c>
      <c r="AD55" s="93">
        <f t="shared" si="20"/>
      </c>
      <c r="AE55" s="93">
        <f t="shared" si="20"/>
      </c>
      <c r="AF55" s="93">
        <f t="shared" si="9"/>
        <v>0</v>
      </c>
      <c r="AG55" s="93">
        <f t="shared" si="20"/>
      </c>
      <c r="AH55" s="93">
        <f t="shared" si="10"/>
        <v>0</v>
      </c>
    </row>
    <row r="56" spans="1:34" ht="16.5" customHeight="1">
      <c r="A56" s="74"/>
      <c r="B56" s="19"/>
      <c r="C56" s="20"/>
      <c r="D56" s="19"/>
      <c r="E56" s="20"/>
      <c r="F56" s="21"/>
      <c r="G56" s="22"/>
      <c r="H56" s="42"/>
      <c r="I56" s="23"/>
      <c r="J56" s="58"/>
      <c r="K56" s="71"/>
      <c r="L56" s="71"/>
      <c r="M56" s="71">
        <f t="shared" si="3"/>
      </c>
      <c r="N56" s="71">
        <f>IF(AB56="","",VLOOKUP(AF56,'基本データ'!$A$106:$B$112,2))</f>
      </c>
      <c r="O56" s="71">
        <f t="shared" si="4"/>
      </c>
      <c r="P56" s="71" t="str">
        <f t="shared" si="5"/>
        <v>　</v>
      </c>
      <c r="Q56" s="71">
        <f t="shared" si="6"/>
      </c>
      <c r="R56" s="72">
        <f t="shared" si="7"/>
      </c>
      <c r="S56" s="73">
        <f t="shared" si="19"/>
      </c>
      <c r="T56" s="73">
        <f t="shared" si="11"/>
      </c>
      <c r="U56" s="73">
        <f t="shared" si="12"/>
      </c>
      <c r="V56" s="73">
        <f t="shared" si="13"/>
      </c>
      <c r="W56" s="73">
        <f t="shared" si="14"/>
      </c>
      <c r="X56" s="73">
        <f t="shared" si="15"/>
      </c>
      <c r="Y56" s="73">
        <f t="shared" si="16"/>
      </c>
      <c r="Z56" s="73">
        <f t="shared" si="17"/>
      </c>
      <c r="AA56" s="73">
        <f t="shared" si="18"/>
      </c>
      <c r="AB56" s="93">
        <f t="shared" si="20"/>
      </c>
      <c r="AC56" s="93">
        <f t="shared" si="20"/>
      </c>
      <c r="AD56" s="93">
        <f t="shared" si="20"/>
      </c>
      <c r="AE56" s="93">
        <f t="shared" si="20"/>
      </c>
      <c r="AF56" s="93">
        <f t="shared" si="9"/>
        <v>0</v>
      </c>
      <c r="AG56" s="93">
        <f t="shared" si="20"/>
      </c>
      <c r="AH56" s="93">
        <f t="shared" si="10"/>
        <v>0</v>
      </c>
    </row>
    <row r="57" spans="1:34" ht="16.5" customHeight="1">
      <c r="A57" s="70">
        <v>26</v>
      </c>
      <c r="B57" s="14"/>
      <c r="C57" s="15"/>
      <c r="D57" s="14"/>
      <c r="E57" s="15"/>
      <c r="F57" s="16"/>
      <c r="G57" s="17"/>
      <c r="H57" s="41"/>
      <c r="I57" s="18"/>
      <c r="J57" s="58"/>
      <c r="K57" s="71"/>
      <c r="L57" s="71"/>
      <c r="M57" s="71">
        <f t="shared" si="3"/>
      </c>
      <c r="N57" s="71">
        <f>IF(AB57="","",VLOOKUP(AF57,'基本データ'!$A$106:$B$112,2))</f>
      </c>
      <c r="O57" s="71">
        <f t="shared" si="4"/>
      </c>
      <c r="P57" s="71" t="str">
        <f t="shared" si="5"/>
        <v>　</v>
      </c>
      <c r="Q57" s="71">
        <f t="shared" si="6"/>
      </c>
      <c r="R57" s="72">
        <f t="shared" si="7"/>
      </c>
      <c r="S57" s="73">
        <f t="shared" si="19"/>
      </c>
      <c r="T57" s="73">
        <f t="shared" si="11"/>
      </c>
      <c r="U57" s="73">
        <f t="shared" si="12"/>
      </c>
      <c r="V57" s="73">
        <f t="shared" si="13"/>
      </c>
      <c r="W57" s="73">
        <f t="shared" si="14"/>
      </c>
      <c r="X57" s="73">
        <f t="shared" si="15"/>
      </c>
      <c r="Y57" s="73">
        <f t="shared" si="16"/>
      </c>
      <c r="Z57" s="73">
        <f t="shared" si="17"/>
      </c>
      <c r="AA57" s="73">
        <f t="shared" si="18"/>
      </c>
      <c r="AB57" s="93">
        <f t="shared" si="20"/>
      </c>
      <c r="AC57" s="93">
        <f t="shared" si="20"/>
      </c>
      <c r="AD57" s="93">
        <f t="shared" si="20"/>
      </c>
      <c r="AE57" s="93">
        <f t="shared" si="20"/>
      </c>
      <c r="AF57" s="93">
        <f t="shared" si="9"/>
        <v>0</v>
      </c>
      <c r="AG57" s="93">
        <f t="shared" si="20"/>
      </c>
      <c r="AH57" s="93">
        <f t="shared" si="10"/>
        <v>0</v>
      </c>
    </row>
    <row r="58" spans="1:34" ht="16.5" customHeight="1">
      <c r="A58" s="74"/>
      <c r="B58" s="19"/>
      <c r="C58" s="20"/>
      <c r="D58" s="19"/>
      <c r="E58" s="20"/>
      <c r="F58" s="21"/>
      <c r="G58" s="22"/>
      <c r="H58" s="42"/>
      <c r="I58" s="23"/>
      <c r="J58" s="58"/>
      <c r="K58" s="71"/>
      <c r="L58" s="71"/>
      <c r="M58" s="71">
        <f t="shared" si="3"/>
      </c>
      <c r="N58" s="71">
        <f>IF(AB58="","",VLOOKUP(AF58,'基本データ'!$A$106:$B$112,2))</f>
      </c>
      <c r="O58" s="71">
        <f t="shared" si="4"/>
      </c>
      <c r="P58" s="71" t="str">
        <f t="shared" si="5"/>
        <v>　</v>
      </c>
      <c r="Q58" s="71">
        <f t="shared" si="6"/>
      </c>
      <c r="R58" s="72">
        <f t="shared" si="7"/>
      </c>
      <c r="S58" s="73">
        <f t="shared" si="19"/>
      </c>
      <c r="T58" s="73">
        <f t="shared" si="11"/>
      </c>
      <c r="U58" s="73">
        <f t="shared" si="12"/>
      </c>
      <c r="V58" s="73">
        <f t="shared" si="13"/>
      </c>
      <c r="W58" s="73">
        <f t="shared" si="14"/>
      </c>
      <c r="X58" s="73">
        <f t="shared" si="15"/>
      </c>
      <c r="Y58" s="73">
        <f t="shared" si="16"/>
      </c>
      <c r="Z58" s="73">
        <f t="shared" si="17"/>
      </c>
      <c r="AA58" s="73">
        <f t="shared" si="18"/>
      </c>
      <c r="AB58" s="93">
        <f t="shared" si="20"/>
      </c>
      <c r="AC58" s="93">
        <f t="shared" si="20"/>
      </c>
      <c r="AD58" s="93">
        <f t="shared" si="20"/>
      </c>
      <c r="AE58" s="93">
        <f t="shared" si="20"/>
      </c>
      <c r="AF58" s="93">
        <f t="shared" si="9"/>
        <v>0</v>
      </c>
      <c r="AG58" s="93">
        <f t="shared" si="20"/>
      </c>
      <c r="AH58" s="93">
        <f t="shared" si="10"/>
        <v>0</v>
      </c>
    </row>
    <row r="59" spans="1:34" ht="16.5" customHeight="1">
      <c r="A59" s="70">
        <v>27</v>
      </c>
      <c r="B59" s="14"/>
      <c r="C59" s="15"/>
      <c r="D59" s="14"/>
      <c r="E59" s="15"/>
      <c r="F59" s="16"/>
      <c r="G59" s="17"/>
      <c r="H59" s="41"/>
      <c r="I59" s="18"/>
      <c r="J59" s="58"/>
      <c r="K59" s="71"/>
      <c r="L59" s="71"/>
      <c r="M59" s="71">
        <f t="shared" si="3"/>
      </c>
      <c r="N59" s="71">
        <f>IF(AB59="","",VLOOKUP(AF59,'基本データ'!$A$106:$B$112,2))</f>
      </c>
      <c r="O59" s="71">
        <f t="shared" si="4"/>
      </c>
      <c r="P59" s="71" t="str">
        <f t="shared" si="5"/>
        <v>　</v>
      </c>
      <c r="Q59" s="71">
        <f t="shared" si="6"/>
      </c>
      <c r="R59" s="72">
        <f t="shared" si="7"/>
      </c>
      <c r="S59" s="73">
        <f t="shared" si="19"/>
      </c>
      <c r="T59" s="73">
        <f t="shared" si="11"/>
      </c>
      <c r="U59" s="73">
        <f t="shared" si="12"/>
      </c>
      <c r="V59" s="73">
        <f t="shared" si="13"/>
      </c>
      <c r="W59" s="73">
        <f t="shared" si="14"/>
      </c>
      <c r="X59" s="73">
        <f t="shared" si="15"/>
      </c>
      <c r="Y59" s="73">
        <f t="shared" si="16"/>
      </c>
      <c r="Z59" s="73">
        <f t="shared" si="17"/>
      </c>
      <c r="AA59" s="73">
        <f t="shared" si="18"/>
      </c>
      <c r="AB59" s="93">
        <f t="shared" si="20"/>
      </c>
      <c r="AC59" s="93">
        <f t="shared" si="20"/>
      </c>
      <c r="AD59" s="93">
        <f t="shared" si="20"/>
      </c>
      <c r="AE59" s="93">
        <f t="shared" si="20"/>
      </c>
      <c r="AF59" s="93">
        <f t="shared" si="9"/>
        <v>0</v>
      </c>
      <c r="AG59" s="93">
        <f t="shared" si="20"/>
      </c>
      <c r="AH59" s="93">
        <f t="shared" si="10"/>
        <v>0</v>
      </c>
    </row>
    <row r="60" spans="1:34" ht="16.5" customHeight="1">
      <c r="A60" s="74"/>
      <c r="B60" s="19"/>
      <c r="C60" s="20"/>
      <c r="D60" s="19"/>
      <c r="E60" s="20"/>
      <c r="F60" s="21"/>
      <c r="G60" s="22"/>
      <c r="H60" s="42"/>
      <c r="I60" s="23"/>
      <c r="J60" s="58"/>
      <c r="K60" s="71"/>
      <c r="L60" s="71"/>
      <c r="M60" s="71">
        <f t="shared" si="3"/>
      </c>
      <c r="N60" s="71">
        <f>IF(AB60="","",VLOOKUP(AF60,'基本データ'!$A$106:$B$112,2))</f>
      </c>
      <c r="O60" s="71">
        <f t="shared" si="4"/>
      </c>
      <c r="P60" s="71" t="str">
        <f t="shared" si="5"/>
        <v>　</v>
      </c>
      <c r="Q60" s="71">
        <f t="shared" si="6"/>
      </c>
      <c r="R60" s="72">
        <f t="shared" si="7"/>
      </c>
      <c r="S60" s="73">
        <f t="shared" si="19"/>
      </c>
      <c r="T60" s="73">
        <f t="shared" si="11"/>
      </c>
      <c r="U60" s="73">
        <f t="shared" si="12"/>
      </c>
      <c r="V60" s="73">
        <f t="shared" si="13"/>
      </c>
      <c r="W60" s="73">
        <f t="shared" si="14"/>
      </c>
      <c r="X60" s="73">
        <f t="shared" si="15"/>
      </c>
      <c r="Y60" s="73">
        <f t="shared" si="16"/>
      </c>
      <c r="Z60" s="73">
        <f t="shared" si="17"/>
      </c>
      <c r="AA60" s="73">
        <f t="shared" si="18"/>
      </c>
      <c r="AB60" s="93">
        <f t="shared" si="20"/>
      </c>
      <c r="AC60" s="93">
        <f t="shared" si="20"/>
      </c>
      <c r="AD60" s="93">
        <f t="shared" si="20"/>
      </c>
      <c r="AE60" s="93">
        <f t="shared" si="20"/>
      </c>
      <c r="AF60" s="93">
        <f t="shared" si="9"/>
        <v>0</v>
      </c>
      <c r="AG60" s="93">
        <f t="shared" si="20"/>
      </c>
      <c r="AH60" s="93">
        <f t="shared" si="10"/>
        <v>0</v>
      </c>
    </row>
    <row r="61" spans="1:34" ht="16.5" customHeight="1">
      <c r="A61" s="70">
        <v>28</v>
      </c>
      <c r="B61" s="14"/>
      <c r="C61" s="15"/>
      <c r="D61" s="14"/>
      <c r="E61" s="15"/>
      <c r="F61" s="16"/>
      <c r="G61" s="17"/>
      <c r="H61" s="41"/>
      <c r="I61" s="18"/>
      <c r="J61" s="58"/>
      <c r="K61" s="71"/>
      <c r="L61" s="71"/>
      <c r="M61" s="71">
        <f t="shared" si="3"/>
      </c>
      <c r="N61" s="71">
        <f>IF(AB61="","",VLOOKUP(AF61,'基本データ'!$A$106:$B$112,2))</f>
      </c>
      <c r="O61" s="71">
        <f t="shared" si="4"/>
      </c>
      <c r="P61" s="71" t="str">
        <f t="shared" si="5"/>
        <v>　</v>
      </c>
      <c r="Q61" s="71">
        <f t="shared" si="6"/>
      </c>
      <c r="R61" s="72">
        <f t="shared" si="7"/>
      </c>
      <c r="S61" s="73">
        <f t="shared" si="19"/>
      </c>
      <c r="T61" s="73">
        <f t="shared" si="11"/>
      </c>
      <c r="U61" s="73">
        <f t="shared" si="12"/>
      </c>
      <c r="V61" s="73">
        <f t="shared" si="13"/>
      </c>
      <c r="W61" s="73">
        <f t="shared" si="14"/>
      </c>
      <c r="X61" s="73">
        <f t="shared" si="15"/>
      </c>
      <c r="Y61" s="73">
        <f t="shared" si="16"/>
      </c>
      <c r="Z61" s="73">
        <f t="shared" si="17"/>
      </c>
      <c r="AA61" s="73">
        <f t="shared" si="18"/>
      </c>
      <c r="AB61" s="93">
        <f t="shared" si="20"/>
      </c>
      <c r="AC61" s="93">
        <f t="shared" si="20"/>
      </c>
      <c r="AD61" s="93">
        <f t="shared" si="20"/>
      </c>
      <c r="AE61" s="93">
        <f t="shared" si="20"/>
      </c>
      <c r="AF61" s="93">
        <f t="shared" si="9"/>
        <v>0</v>
      </c>
      <c r="AG61" s="93">
        <f t="shared" si="20"/>
      </c>
      <c r="AH61" s="93">
        <f t="shared" si="10"/>
        <v>0</v>
      </c>
    </row>
    <row r="62" spans="1:34" ht="16.5" customHeight="1">
      <c r="A62" s="74"/>
      <c r="B62" s="19"/>
      <c r="C62" s="20"/>
      <c r="D62" s="19"/>
      <c r="E62" s="20"/>
      <c r="F62" s="21"/>
      <c r="G62" s="22"/>
      <c r="H62" s="42"/>
      <c r="I62" s="23"/>
      <c r="J62" s="58"/>
      <c r="K62" s="71"/>
      <c r="L62" s="71"/>
      <c r="M62" s="71">
        <f t="shared" si="3"/>
      </c>
      <c r="N62" s="71">
        <f>IF(AB62="","",VLOOKUP(AF62,'基本データ'!$A$106:$B$112,2))</f>
      </c>
      <c r="O62" s="71">
        <f t="shared" si="4"/>
      </c>
      <c r="P62" s="71" t="str">
        <f t="shared" si="5"/>
        <v>　</v>
      </c>
      <c r="Q62" s="71">
        <f t="shared" si="6"/>
      </c>
      <c r="R62" s="72">
        <f t="shared" si="7"/>
      </c>
      <c r="S62" s="73">
        <f t="shared" si="19"/>
      </c>
      <c r="T62" s="73">
        <f t="shared" si="11"/>
      </c>
      <c r="U62" s="73">
        <f t="shared" si="12"/>
      </c>
      <c r="V62" s="73">
        <f t="shared" si="13"/>
      </c>
      <c r="W62" s="73">
        <f t="shared" si="14"/>
      </c>
      <c r="X62" s="73">
        <f t="shared" si="15"/>
      </c>
      <c r="Y62" s="73">
        <f t="shared" si="16"/>
      </c>
      <c r="Z62" s="73">
        <f t="shared" si="17"/>
      </c>
      <c r="AA62" s="73">
        <f t="shared" si="18"/>
      </c>
      <c r="AB62" s="93">
        <f t="shared" si="20"/>
      </c>
      <c r="AC62" s="93">
        <f t="shared" si="20"/>
      </c>
      <c r="AD62" s="93">
        <f t="shared" si="20"/>
      </c>
      <c r="AE62" s="93">
        <f t="shared" si="20"/>
      </c>
      <c r="AF62" s="93">
        <f t="shared" si="9"/>
        <v>0</v>
      </c>
      <c r="AG62" s="93">
        <f t="shared" si="20"/>
      </c>
      <c r="AH62" s="93">
        <f t="shared" si="10"/>
        <v>0</v>
      </c>
    </row>
    <row r="63" spans="1:34" ht="16.5" customHeight="1">
      <c r="A63" s="70">
        <v>29</v>
      </c>
      <c r="B63" s="14"/>
      <c r="C63" s="15"/>
      <c r="D63" s="14"/>
      <c r="E63" s="15"/>
      <c r="F63" s="16"/>
      <c r="G63" s="17"/>
      <c r="H63" s="41"/>
      <c r="I63" s="18"/>
      <c r="J63" s="58"/>
      <c r="K63" s="71"/>
      <c r="L63" s="71"/>
      <c r="M63" s="71">
        <f t="shared" si="3"/>
      </c>
      <c r="N63" s="71">
        <f>IF(AB63="","",VLOOKUP(AF63,'基本データ'!$A$106:$B$112,2))</f>
      </c>
      <c r="O63" s="71">
        <f t="shared" si="4"/>
      </c>
      <c r="P63" s="71" t="str">
        <f t="shared" si="5"/>
        <v>　</v>
      </c>
      <c r="Q63" s="71">
        <f t="shared" si="6"/>
      </c>
      <c r="R63" s="72">
        <f t="shared" si="7"/>
      </c>
      <c r="S63" s="73">
        <f t="shared" si="19"/>
      </c>
      <c r="T63" s="73">
        <f t="shared" si="11"/>
      </c>
      <c r="U63" s="73">
        <f t="shared" si="12"/>
      </c>
      <c r="V63" s="73">
        <f t="shared" si="13"/>
      </c>
      <c r="W63" s="73">
        <f t="shared" si="14"/>
      </c>
      <c r="X63" s="73">
        <f t="shared" si="15"/>
      </c>
      <c r="Y63" s="73">
        <f t="shared" si="16"/>
      </c>
      <c r="Z63" s="73">
        <f t="shared" si="17"/>
      </c>
      <c r="AA63" s="73">
        <f t="shared" si="18"/>
      </c>
      <c r="AB63" s="93">
        <f t="shared" si="20"/>
      </c>
      <c r="AC63" s="93">
        <f t="shared" si="20"/>
      </c>
      <c r="AD63" s="93">
        <f t="shared" si="20"/>
      </c>
      <c r="AE63" s="93">
        <f t="shared" si="20"/>
      </c>
      <c r="AF63" s="93">
        <f t="shared" si="9"/>
        <v>0</v>
      </c>
      <c r="AG63" s="93">
        <f t="shared" si="20"/>
      </c>
      <c r="AH63" s="93">
        <f t="shared" si="10"/>
        <v>0</v>
      </c>
    </row>
    <row r="64" spans="1:34" ht="16.5" customHeight="1">
      <c r="A64" s="74"/>
      <c r="B64" s="19"/>
      <c r="C64" s="20"/>
      <c r="D64" s="19"/>
      <c r="E64" s="20"/>
      <c r="F64" s="21"/>
      <c r="G64" s="22"/>
      <c r="H64" s="42"/>
      <c r="I64" s="23"/>
      <c r="J64" s="58"/>
      <c r="K64" s="71"/>
      <c r="L64" s="71"/>
      <c r="M64" s="71">
        <f t="shared" si="3"/>
      </c>
      <c r="N64" s="71">
        <f>IF(AB64="","",VLOOKUP(AF64,'基本データ'!$A$106:$B$112,2))</f>
      </c>
      <c r="O64" s="71">
        <f t="shared" si="4"/>
      </c>
      <c r="P64" s="71" t="str">
        <f t="shared" si="5"/>
        <v>　</v>
      </c>
      <c r="Q64" s="71">
        <f t="shared" si="6"/>
      </c>
      <c r="R64" s="72">
        <f t="shared" si="7"/>
      </c>
      <c r="S64" s="73">
        <f t="shared" si="19"/>
      </c>
      <c r="T64" s="73">
        <f t="shared" si="11"/>
      </c>
      <c r="U64" s="73">
        <f t="shared" si="12"/>
      </c>
      <c r="V64" s="73">
        <f t="shared" si="13"/>
      </c>
      <c r="W64" s="73">
        <f t="shared" si="14"/>
      </c>
      <c r="X64" s="73">
        <f t="shared" si="15"/>
      </c>
      <c r="Y64" s="73">
        <f t="shared" si="16"/>
      </c>
      <c r="Z64" s="73">
        <f t="shared" si="17"/>
      </c>
      <c r="AA64" s="73">
        <f t="shared" si="18"/>
      </c>
      <c r="AB64" s="93">
        <f t="shared" si="20"/>
      </c>
      <c r="AC64" s="93">
        <f t="shared" si="20"/>
      </c>
      <c r="AD64" s="93">
        <f t="shared" si="20"/>
      </c>
      <c r="AE64" s="93">
        <f t="shared" si="20"/>
      </c>
      <c r="AF64" s="93">
        <f t="shared" si="9"/>
        <v>0</v>
      </c>
      <c r="AG64" s="93">
        <f t="shared" si="20"/>
      </c>
      <c r="AH64" s="93">
        <f t="shared" si="10"/>
        <v>0</v>
      </c>
    </row>
    <row r="65" spans="1:34" ht="16.5" customHeight="1">
      <c r="A65" s="70">
        <v>30</v>
      </c>
      <c r="B65" s="14"/>
      <c r="C65" s="15"/>
      <c r="D65" s="14"/>
      <c r="E65" s="15"/>
      <c r="F65" s="16"/>
      <c r="G65" s="17"/>
      <c r="H65" s="41"/>
      <c r="I65" s="18"/>
      <c r="J65" s="58"/>
      <c r="K65" s="71"/>
      <c r="L65" s="71"/>
      <c r="M65" s="71">
        <f t="shared" si="3"/>
      </c>
      <c r="N65" s="71">
        <f>IF(AB65="","",VLOOKUP(AF65,'基本データ'!$A$106:$B$112,2))</f>
      </c>
      <c r="O65" s="71">
        <f t="shared" si="4"/>
      </c>
      <c r="P65" s="71" t="str">
        <f t="shared" si="5"/>
        <v>　</v>
      </c>
      <c r="Q65" s="71">
        <f t="shared" si="6"/>
      </c>
      <c r="R65" s="72">
        <f t="shared" si="7"/>
      </c>
      <c r="S65" s="73">
        <f t="shared" si="19"/>
      </c>
      <c r="T65" s="73">
        <f t="shared" si="11"/>
      </c>
      <c r="U65" s="73">
        <f t="shared" si="12"/>
      </c>
      <c r="V65" s="73">
        <f t="shared" si="13"/>
      </c>
      <c r="W65" s="73">
        <f t="shared" si="14"/>
      </c>
      <c r="X65" s="73">
        <f t="shared" si="15"/>
      </c>
      <c r="Y65" s="73">
        <f t="shared" si="16"/>
      </c>
      <c r="Z65" s="73">
        <f t="shared" si="17"/>
      </c>
      <c r="AA65" s="73">
        <f t="shared" si="18"/>
      </c>
      <c r="AB65" s="93">
        <f t="shared" si="20"/>
      </c>
      <c r="AC65" s="93">
        <f t="shared" si="20"/>
      </c>
      <c r="AD65" s="93">
        <f t="shared" si="20"/>
      </c>
      <c r="AE65" s="93">
        <f t="shared" si="20"/>
      </c>
      <c r="AF65" s="93">
        <f t="shared" si="9"/>
        <v>0</v>
      </c>
      <c r="AG65" s="93">
        <f t="shared" si="20"/>
      </c>
      <c r="AH65" s="93">
        <f t="shared" si="10"/>
        <v>0</v>
      </c>
    </row>
    <row r="66" spans="1:34" ht="16.5" customHeight="1" thickBot="1">
      <c r="A66" s="76"/>
      <c r="B66" s="29"/>
      <c r="C66" s="30"/>
      <c r="D66" s="29"/>
      <c r="E66" s="30"/>
      <c r="F66" s="31"/>
      <c r="G66" s="32"/>
      <c r="H66" s="44"/>
      <c r="I66" s="33"/>
      <c r="J66" s="58"/>
      <c r="K66" s="71"/>
      <c r="L66" s="71"/>
      <c r="M66" s="71">
        <f t="shared" si="3"/>
      </c>
      <c r="N66" s="71">
        <f>IF(AB66="","",VLOOKUP(AF66,'基本データ'!$A$106:$B$112,2))</f>
      </c>
      <c r="O66" s="71">
        <f t="shared" si="4"/>
      </c>
      <c r="P66" s="71" t="str">
        <f t="shared" si="5"/>
        <v>　</v>
      </c>
      <c r="Q66" s="71">
        <f t="shared" si="6"/>
      </c>
      <c r="R66" s="72">
        <f t="shared" si="7"/>
      </c>
      <c r="S66" s="73">
        <f t="shared" si="19"/>
      </c>
      <c r="T66" s="73">
        <f t="shared" si="11"/>
      </c>
      <c r="U66" s="73">
        <f t="shared" si="12"/>
      </c>
      <c r="V66" s="73">
        <f t="shared" si="13"/>
      </c>
      <c r="W66" s="73">
        <f t="shared" si="14"/>
      </c>
      <c r="X66" s="73">
        <f t="shared" si="15"/>
      </c>
      <c r="Y66" s="73">
        <f t="shared" si="16"/>
      </c>
      <c r="Z66" s="73">
        <f t="shared" si="17"/>
      </c>
      <c r="AA66" s="73">
        <f t="shared" si="18"/>
      </c>
      <c r="AB66" s="93">
        <f t="shared" si="20"/>
      </c>
      <c r="AC66" s="93">
        <f t="shared" si="20"/>
      </c>
      <c r="AD66" s="93">
        <f t="shared" si="20"/>
      </c>
      <c r="AE66" s="93">
        <f t="shared" si="20"/>
      </c>
      <c r="AF66" s="93">
        <f t="shared" si="9"/>
        <v>0</v>
      </c>
      <c r="AG66" s="93">
        <f t="shared" si="20"/>
      </c>
      <c r="AH66" s="93">
        <f t="shared" si="10"/>
        <v>0</v>
      </c>
    </row>
    <row r="67" spans="1:10" ht="16.5" customHeight="1">
      <c r="A67" s="58"/>
      <c r="B67" s="58"/>
      <c r="C67" s="58"/>
      <c r="D67" s="58"/>
      <c r="E67" s="58"/>
      <c r="F67" s="58"/>
      <c r="G67" s="58"/>
      <c r="H67" s="58"/>
      <c r="I67" s="58"/>
      <c r="J67" s="58"/>
    </row>
    <row r="68" spans="1:10" ht="16.5" customHeight="1">
      <c r="A68" s="58"/>
      <c r="B68" s="58"/>
      <c r="C68" s="58"/>
      <c r="D68" s="58"/>
      <c r="E68" s="58"/>
      <c r="F68" s="58"/>
      <c r="G68" s="58"/>
      <c r="H68" s="58"/>
      <c r="I68" s="58"/>
      <c r="J68" s="58"/>
    </row>
    <row r="69" spans="1:10" ht="16.5" customHeight="1">
      <c r="A69" s="58"/>
      <c r="B69" s="58"/>
      <c r="C69" s="58"/>
      <c r="D69" s="58"/>
      <c r="E69" s="58"/>
      <c r="F69" s="58"/>
      <c r="G69" s="58"/>
      <c r="H69" s="58"/>
      <c r="I69" s="58"/>
      <c r="J69" s="58"/>
    </row>
    <row r="70" spans="1:10" ht="16.5" customHeight="1">
      <c r="A70" s="58"/>
      <c r="B70" s="58"/>
      <c r="C70" s="58"/>
      <c r="D70" s="58"/>
      <c r="E70" s="58"/>
      <c r="F70" s="58"/>
      <c r="G70" s="58"/>
      <c r="H70" s="58"/>
      <c r="I70" s="58"/>
      <c r="J70" s="58"/>
    </row>
    <row r="71" spans="1:10" ht="16.5" customHeight="1">
      <c r="A71" s="58"/>
      <c r="B71" s="58"/>
      <c r="C71" s="58"/>
      <c r="D71" s="58"/>
      <c r="E71" s="58"/>
      <c r="F71" s="58"/>
      <c r="G71" s="58"/>
      <c r="H71" s="58"/>
      <c r="I71" s="58"/>
      <c r="J71" s="58"/>
    </row>
    <row r="72" spans="1:10" ht="16.5" customHeight="1">
      <c r="A72" s="58"/>
      <c r="B72" s="58"/>
      <c r="C72" s="58"/>
      <c r="D72" s="58"/>
      <c r="E72" s="58"/>
      <c r="F72" s="58"/>
      <c r="G72" s="58"/>
      <c r="H72" s="58"/>
      <c r="I72" s="58"/>
      <c r="J72" s="58"/>
    </row>
    <row r="73" spans="1:10" ht="16.5" customHeight="1">
      <c r="A73" s="58"/>
      <c r="B73" s="58"/>
      <c r="C73" s="58"/>
      <c r="D73" s="58"/>
      <c r="E73" s="58"/>
      <c r="F73" s="58"/>
      <c r="G73" s="58"/>
      <c r="H73" s="58"/>
      <c r="I73" s="58"/>
      <c r="J73" s="58"/>
    </row>
    <row r="74" spans="1:10" ht="16.5" customHeight="1">
      <c r="A74" s="58"/>
      <c r="B74" s="58"/>
      <c r="C74" s="58"/>
      <c r="D74" s="58"/>
      <c r="E74" s="58"/>
      <c r="F74" s="58"/>
      <c r="G74" s="58"/>
      <c r="H74" s="58"/>
      <c r="I74" s="58"/>
      <c r="J74" s="58"/>
    </row>
    <row r="75" spans="1:10" ht="16.5" customHeight="1">
      <c r="A75" s="58"/>
      <c r="B75" s="58"/>
      <c r="C75" s="58"/>
      <c r="D75" s="58"/>
      <c r="E75" s="58"/>
      <c r="F75" s="58"/>
      <c r="G75" s="58"/>
      <c r="H75" s="58"/>
      <c r="I75" s="58"/>
      <c r="J75" s="58"/>
    </row>
    <row r="76" spans="1:10" ht="16.5" customHeight="1">
      <c r="A76" s="58"/>
      <c r="B76" s="58"/>
      <c r="C76" s="58"/>
      <c r="D76" s="58"/>
      <c r="E76" s="58"/>
      <c r="F76" s="58"/>
      <c r="G76" s="58"/>
      <c r="H76" s="58"/>
      <c r="I76" s="58"/>
      <c r="J76" s="58"/>
    </row>
    <row r="77" spans="1:10" ht="16.5" customHeight="1">
      <c r="A77" s="58"/>
      <c r="B77" s="58"/>
      <c r="C77" s="58"/>
      <c r="D77" s="58"/>
      <c r="E77" s="58"/>
      <c r="F77" s="58"/>
      <c r="G77" s="58"/>
      <c r="H77" s="58"/>
      <c r="I77" s="58"/>
      <c r="J77" s="58"/>
    </row>
    <row r="78" spans="1:10" ht="16.5" customHeight="1">
      <c r="A78" s="58"/>
      <c r="B78" s="58"/>
      <c r="C78" s="58"/>
      <c r="D78" s="58"/>
      <c r="E78" s="58"/>
      <c r="F78" s="58"/>
      <c r="G78" s="58"/>
      <c r="H78" s="58"/>
      <c r="I78" s="58"/>
      <c r="J78" s="58"/>
    </row>
    <row r="79" spans="1:10" ht="16.5" customHeight="1">
      <c r="A79" s="58"/>
      <c r="B79" s="58"/>
      <c r="C79" s="58"/>
      <c r="D79" s="58"/>
      <c r="E79" s="58"/>
      <c r="F79" s="58"/>
      <c r="G79" s="58"/>
      <c r="H79" s="58"/>
      <c r="I79" s="58"/>
      <c r="J79" s="58"/>
    </row>
    <row r="80" spans="1:10" ht="16.5" customHeight="1">
      <c r="A80" s="58"/>
      <c r="B80" s="58"/>
      <c r="C80" s="58"/>
      <c r="D80" s="58"/>
      <c r="E80" s="58"/>
      <c r="F80" s="58"/>
      <c r="G80" s="58"/>
      <c r="H80" s="58"/>
      <c r="I80" s="58"/>
      <c r="J80" s="58"/>
    </row>
    <row r="81" spans="1:10" ht="16.5" customHeight="1">
      <c r="A81" s="58"/>
      <c r="B81" s="58"/>
      <c r="C81" s="58"/>
      <c r="D81" s="58"/>
      <c r="E81" s="58"/>
      <c r="F81" s="58"/>
      <c r="G81" s="58"/>
      <c r="H81" s="58"/>
      <c r="I81" s="58"/>
      <c r="J81" s="58"/>
    </row>
    <row r="82" spans="1:10" ht="16.5" customHeight="1">
      <c r="A82" s="58"/>
      <c r="B82" s="58"/>
      <c r="C82" s="58"/>
      <c r="D82" s="58"/>
      <c r="E82" s="58"/>
      <c r="F82" s="58"/>
      <c r="G82" s="58"/>
      <c r="H82" s="58"/>
      <c r="I82" s="58"/>
      <c r="J82" s="58"/>
    </row>
    <row r="83" spans="1:10" ht="16.5" customHeight="1">
      <c r="A83" s="58"/>
      <c r="B83" s="58"/>
      <c r="C83" s="58"/>
      <c r="D83" s="58"/>
      <c r="E83" s="58"/>
      <c r="F83" s="58"/>
      <c r="G83" s="58"/>
      <c r="H83" s="58"/>
      <c r="I83" s="58"/>
      <c r="J83" s="58"/>
    </row>
    <row r="84" spans="1:10" ht="16.5" customHeight="1">
      <c r="A84" s="58"/>
      <c r="B84" s="58"/>
      <c r="C84" s="58"/>
      <c r="D84" s="58"/>
      <c r="E84" s="58"/>
      <c r="F84" s="58"/>
      <c r="G84" s="58"/>
      <c r="H84" s="58"/>
      <c r="I84" s="58"/>
      <c r="J84" s="58"/>
    </row>
    <row r="85" spans="1:10" ht="16.5" customHeight="1">
      <c r="A85" s="58"/>
      <c r="B85" s="58"/>
      <c r="C85" s="58"/>
      <c r="D85" s="58"/>
      <c r="E85" s="58"/>
      <c r="F85" s="58"/>
      <c r="G85" s="58"/>
      <c r="H85" s="58"/>
      <c r="I85" s="58"/>
      <c r="J85" s="58"/>
    </row>
    <row r="86" spans="1:10" ht="16.5" customHeight="1">
      <c r="A86" s="58"/>
      <c r="B86" s="58"/>
      <c r="C86" s="58"/>
      <c r="D86" s="58"/>
      <c r="E86" s="58"/>
      <c r="F86" s="58"/>
      <c r="G86" s="58"/>
      <c r="H86" s="58"/>
      <c r="I86" s="58"/>
      <c r="J86" s="58"/>
    </row>
    <row r="87" spans="1:10" ht="16.5" customHeight="1">
      <c r="A87" s="58"/>
      <c r="B87" s="58"/>
      <c r="C87" s="58"/>
      <c r="D87" s="58"/>
      <c r="E87" s="58"/>
      <c r="F87" s="58"/>
      <c r="G87" s="58"/>
      <c r="H87" s="58"/>
      <c r="I87" s="58"/>
      <c r="J87" s="58"/>
    </row>
    <row r="88" spans="1:10" ht="16.5" customHeight="1">
      <c r="A88" s="58"/>
      <c r="B88" s="58"/>
      <c r="C88" s="58"/>
      <c r="D88" s="58"/>
      <c r="E88" s="58"/>
      <c r="F88" s="58"/>
      <c r="G88" s="58"/>
      <c r="H88" s="58"/>
      <c r="I88" s="58"/>
      <c r="J88" s="58"/>
    </row>
    <row r="89" spans="1:10" ht="16.5" customHeight="1">
      <c r="A89" s="58"/>
      <c r="B89" s="58"/>
      <c r="C89" s="58"/>
      <c r="D89" s="58"/>
      <c r="E89" s="58"/>
      <c r="F89" s="58"/>
      <c r="G89" s="58"/>
      <c r="H89" s="58"/>
      <c r="I89" s="58"/>
      <c r="J89" s="58"/>
    </row>
    <row r="90" spans="1:10" ht="16.5" customHeight="1">
      <c r="A90" s="58"/>
      <c r="B90" s="58"/>
      <c r="C90" s="58"/>
      <c r="D90" s="58"/>
      <c r="E90" s="58"/>
      <c r="F90" s="58"/>
      <c r="G90" s="58"/>
      <c r="H90" s="58"/>
      <c r="I90" s="58"/>
      <c r="J90" s="58"/>
    </row>
    <row r="91" spans="1:10" ht="16.5" customHeight="1">
      <c r="A91" s="58"/>
      <c r="B91" s="58"/>
      <c r="C91" s="58"/>
      <c r="D91" s="58"/>
      <c r="E91" s="58"/>
      <c r="F91" s="58"/>
      <c r="G91" s="58"/>
      <c r="H91" s="58"/>
      <c r="I91" s="58"/>
      <c r="J91" s="58"/>
    </row>
    <row r="92" spans="1:10" ht="16.5" customHeight="1">
      <c r="A92" s="58"/>
      <c r="B92" s="58"/>
      <c r="C92" s="58"/>
      <c r="D92" s="58"/>
      <c r="E92" s="58"/>
      <c r="F92" s="58"/>
      <c r="G92" s="58"/>
      <c r="H92" s="58"/>
      <c r="I92" s="58"/>
      <c r="J92" s="58"/>
    </row>
    <row r="93" spans="1:10" ht="16.5" customHeight="1">
      <c r="A93" s="58"/>
      <c r="B93" s="58"/>
      <c r="C93" s="58"/>
      <c r="D93" s="58"/>
      <c r="E93" s="58"/>
      <c r="F93" s="58"/>
      <c r="G93" s="58"/>
      <c r="H93" s="58"/>
      <c r="I93" s="58"/>
      <c r="J93" s="58"/>
    </row>
    <row r="94" spans="1:10" ht="16.5" customHeight="1">
      <c r="A94" s="58"/>
      <c r="B94" s="58"/>
      <c r="C94" s="58"/>
      <c r="D94" s="58"/>
      <c r="E94" s="58"/>
      <c r="F94" s="58"/>
      <c r="G94" s="58"/>
      <c r="H94" s="58"/>
      <c r="I94" s="58"/>
      <c r="J94" s="58"/>
    </row>
    <row r="95" spans="1:10" ht="16.5" customHeight="1">
      <c r="A95" s="58"/>
      <c r="B95" s="58"/>
      <c r="C95" s="58"/>
      <c r="D95" s="58"/>
      <c r="E95" s="58"/>
      <c r="F95" s="58"/>
      <c r="G95" s="58"/>
      <c r="H95" s="58"/>
      <c r="I95" s="58"/>
      <c r="J95" s="58"/>
    </row>
    <row r="96" spans="1:10" ht="16.5" customHeight="1">
      <c r="A96" s="58"/>
      <c r="B96" s="58"/>
      <c r="C96" s="58"/>
      <c r="D96" s="58"/>
      <c r="E96" s="58"/>
      <c r="F96" s="58"/>
      <c r="G96" s="58"/>
      <c r="H96" s="58"/>
      <c r="I96" s="58"/>
      <c r="J96" s="58"/>
    </row>
    <row r="97" spans="1:10" ht="16.5" customHeight="1">
      <c r="A97" s="58"/>
      <c r="B97" s="58"/>
      <c r="C97" s="58"/>
      <c r="D97" s="58"/>
      <c r="E97" s="58"/>
      <c r="F97" s="58"/>
      <c r="G97" s="58"/>
      <c r="H97" s="58"/>
      <c r="I97" s="58"/>
      <c r="J97" s="58"/>
    </row>
    <row r="98" spans="1:10" ht="16.5" customHeight="1">
      <c r="A98" s="58"/>
      <c r="B98" s="58"/>
      <c r="C98" s="58"/>
      <c r="D98" s="58"/>
      <c r="E98" s="58"/>
      <c r="F98" s="58"/>
      <c r="G98" s="58"/>
      <c r="H98" s="58"/>
      <c r="I98" s="58"/>
      <c r="J98" s="58"/>
    </row>
    <row r="99" spans="1:10" ht="16.5" customHeight="1">
      <c r="A99" s="58"/>
      <c r="B99" s="58"/>
      <c r="C99" s="58"/>
      <c r="D99" s="58"/>
      <c r="E99" s="58"/>
      <c r="F99" s="58"/>
      <c r="G99" s="58"/>
      <c r="H99" s="58"/>
      <c r="I99" s="58"/>
      <c r="J99" s="58"/>
    </row>
    <row r="100" spans="1:10" ht="16.5" customHeight="1">
      <c r="A100" s="58"/>
      <c r="B100" s="58"/>
      <c r="C100" s="58"/>
      <c r="D100" s="58"/>
      <c r="E100" s="58"/>
      <c r="F100" s="58"/>
      <c r="G100" s="58"/>
      <c r="H100" s="58"/>
      <c r="I100" s="58"/>
      <c r="J100" s="58"/>
    </row>
    <row r="101" spans="1:10" ht="16.5" customHeight="1">
      <c r="A101" s="58"/>
      <c r="B101" s="58"/>
      <c r="C101" s="58"/>
      <c r="D101" s="58"/>
      <c r="E101" s="58"/>
      <c r="F101" s="58"/>
      <c r="G101" s="58"/>
      <c r="H101" s="58"/>
      <c r="I101" s="58"/>
      <c r="J101" s="58"/>
    </row>
    <row r="102" spans="1:10" ht="16.5" customHeight="1">
      <c r="A102" s="58"/>
      <c r="B102" s="58"/>
      <c r="C102" s="58"/>
      <c r="D102" s="58"/>
      <c r="E102" s="58"/>
      <c r="F102" s="58"/>
      <c r="G102" s="58"/>
      <c r="H102" s="58"/>
      <c r="I102" s="58"/>
      <c r="J102" s="58"/>
    </row>
    <row r="103" spans="1:10" ht="16.5" customHeight="1">
      <c r="A103" s="58"/>
      <c r="B103" s="58"/>
      <c r="C103" s="58"/>
      <c r="D103" s="58"/>
      <c r="E103" s="58"/>
      <c r="F103" s="58"/>
      <c r="G103" s="58"/>
      <c r="H103" s="58"/>
      <c r="I103" s="58"/>
      <c r="J103" s="58"/>
    </row>
    <row r="104" spans="1:10" ht="16.5" customHeight="1">
      <c r="A104" s="58"/>
      <c r="B104" s="58"/>
      <c r="C104" s="58"/>
      <c r="D104" s="58"/>
      <c r="E104" s="58"/>
      <c r="F104" s="58"/>
      <c r="G104" s="58"/>
      <c r="H104" s="58"/>
      <c r="I104" s="58"/>
      <c r="J104" s="58"/>
    </row>
    <row r="105" spans="1:10" ht="16.5" customHeight="1">
      <c r="A105" s="58"/>
      <c r="B105" s="58"/>
      <c r="C105" s="58"/>
      <c r="D105" s="58"/>
      <c r="E105" s="58"/>
      <c r="F105" s="58"/>
      <c r="G105" s="58"/>
      <c r="H105" s="58"/>
      <c r="I105" s="58"/>
      <c r="J105" s="58"/>
    </row>
    <row r="106" spans="1:10" ht="16.5" customHeight="1">
      <c r="A106" s="58"/>
      <c r="B106" s="58"/>
      <c r="C106" s="58"/>
      <c r="D106" s="58"/>
      <c r="E106" s="58"/>
      <c r="F106" s="58"/>
      <c r="G106" s="58"/>
      <c r="H106" s="58"/>
      <c r="I106" s="58"/>
      <c r="J106" s="58"/>
    </row>
    <row r="107" spans="1:10" ht="16.5" customHeight="1">
      <c r="A107" s="58"/>
      <c r="B107" s="58"/>
      <c r="C107" s="58"/>
      <c r="D107" s="58"/>
      <c r="E107" s="58"/>
      <c r="F107" s="58"/>
      <c r="G107" s="58"/>
      <c r="H107" s="58"/>
      <c r="I107" s="58"/>
      <c r="J107" s="58"/>
    </row>
    <row r="108" spans="1:10" ht="16.5" customHeight="1">
      <c r="A108" s="58"/>
      <c r="B108" s="58"/>
      <c r="C108" s="58"/>
      <c r="D108" s="58"/>
      <c r="E108" s="58"/>
      <c r="F108" s="58"/>
      <c r="G108" s="58"/>
      <c r="H108" s="58"/>
      <c r="I108" s="58"/>
      <c r="J108" s="58"/>
    </row>
    <row r="109" spans="1:10" ht="16.5" customHeight="1">
      <c r="A109" s="58"/>
      <c r="B109" s="58"/>
      <c r="C109" s="58"/>
      <c r="D109" s="58"/>
      <c r="E109" s="58"/>
      <c r="F109" s="58"/>
      <c r="G109" s="58"/>
      <c r="H109" s="58"/>
      <c r="I109" s="58"/>
      <c r="J109" s="58"/>
    </row>
    <row r="110" spans="1:10" ht="16.5" customHeight="1">
      <c r="A110" s="58"/>
      <c r="B110" s="58"/>
      <c r="C110" s="58"/>
      <c r="D110" s="58"/>
      <c r="E110" s="58"/>
      <c r="F110" s="58"/>
      <c r="G110" s="58"/>
      <c r="H110" s="58"/>
      <c r="I110" s="58"/>
      <c r="J110" s="58"/>
    </row>
    <row r="111" spans="1:10" ht="16.5" customHeight="1">
      <c r="A111" s="58"/>
      <c r="B111" s="58"/>
      <c r="C111" s="58"/>
      <c r="D111" s="58"/>
      <c r="E111" s="58"/>
      <c r="F111" s="58"/>
      <c r="G111" s="58"/>
      <c r="H111" s="58"/>
      <c r="I111" s="58"/>
      <c r="J111" s="58"/>
    </row>
    <row r="112" spans="1:10" ht="16.5" customHeight="1">
      <c r="A112" s="58"/>
      <c r="B112" s="58"/>
      <c r="C112" s="58"/>
      <c r="D112" s="58"/>
      <c r="E112" s="58"/>
      <c r="F112" s="58"/>
      <c r="G112" s="58"/>
      <c r="H112" s="58"/>
      <c r="I112" s="58"/>
      <c r="J112" s="58"/>
    </row>
    <row r="113" spans="1:10" ht="16.5" customHeight="1">
      <c r="A113" s="58"/>
      <c r="B113" s="58"/>
      <c r="C113" s="58"/>
      <c r="D113" s="58"/>
      <c r="E113" s="58"/>
      <c r="F113" s="58"/>
      <c r="G113" s="58"/>
      <c r="H113" s="58"/>
      <c r="I113" s="58"/>
      <c r="J113" s="58"/>
    </row>
    <row r="114" spans="1:10" ht="16.5" customHeight="1">
      <c r="A114" s="58"/>
      <c r="B114" s="58"/>
      <c r="C114" s="58"/>
      <c r="D114" s="58"/>
      <c r="E114" s="58"/>
      <c r="F114" s="58"/>
      <c r="G114" s="58"/>
      <c r="H114" s="58"/>
      <c r="I114" s="58"/>
      <c r="J114" s="58"/>
    </row>
    <row r="115" spans="1:10" ht="16.5" customHeight="1">
      <c r="A115" s="58"/>
      <c r="B115" s="58"/>
      <c r="C115" s="58"/>
      <c r="D115" s="58"/>
      <c r="E115" s="58"/>
      <c r="F115" s="58"/>
      <c r="G115" s="58"/>
      <c r="H115" s="58"/>
      <c r="I115" s="58"/>
      <c r="J115" s="58"/>
    </row>
    <row r="116" spans="1:10" ht="16.5" customHeight="1">
      <c r="A116" s="58"/>
      <c r="B116" s="58"/>
      <c r="C116" s="58"/>
      <c r="D116" s="58"/>
      <c r="E116" s="58"/>
      <c r="F116" s="58"/>
      <c r="G116" s="58"/>
      <c r="H116" s="58"/>
      <c r="I116" s="58"/>
      <c r="J116" s="58"/>
    </row>
    <row r="117" spans="1:10" ht="16.5" customHeight="1">
      <c r="A117" s="58"/>
      <c r="B117" s="58"/>
      <c r="C117" s="58"/>
      <c r="D117" s="58"/>
      <c r="E117" s="58"/>
      <c r="F117" s="58"/>
      <c r="G117" s="58"/>
      <c r="H117" s="58"/>
      <c r="I117" s="58"/>
      <c r="J117" s="58"/>
    </row>
    <row r="118" spans="1:10" ht="16.5" customHeight="1">
      <c r="A118" s="58"/>
      <c r="B118" s="58"/>
      <c r="C118" s="58"/>
      <c r="D118" s="58"/>
      <c r="E118" s="58"/>
      <c r="F118" s="58"/>
      <c r="G118" s="58"/>
      <c r="H118" s="58"/>
      <c r="I118" s="58"/>
      <c r="J118" s="58"/>
    </row>
    <row r="119" spans="1:10" ht="16.5" customHeight="1">
      <c r="A119" s="58"/>
      <c r="B119" s="58"/>
      <c r="C119" s="58"/>
      <c r="D119" s="58"/>
      <c r="E119" s="58"/>
      <c r="F119" s="58"/>
      <c r="G119" s="58"/>
      <c r="H119" s="58"/>
      <c r="I119" s="58"/>
      <c r="J119" s="58"/>
    </row>
    <row r="120" spans="1:10" ht="16.5" customHeight="1">
      <c r="A120" s="58"/>
      <c r="B120" s="58"/>
      <c r="C120" s="58"/>
      <c r="D120" s="58"/>
      <c r="E120" s="58"/>
      <c r="F120" s="58"/>
      <c r="G120" s="58"/>
      <c r="H120" s="58"/>
      <c r="I120" s="58"/>
      <c r="J120" s="58"/>
    </row>
    <row r="121" spans="1:10" ht="16.5" customHeight="1">
      <c r="A121" s="58"/>
      <c r="B121" s="58"/>
      <c r="C121" s="58"/>
      <c r="D121" s="58"/>
      <c r="E121" s="58"/>
      <c r="F121" s="58"/>
      <c r="G121" s="58"/>
      <c r="H121" s="58"/>
      <c r="I121" s="58"/>
      <c r="J121" s="58"/>
    </row>
    <row r="122" spans="1:10" ht="16.5" customHeight="1">
      <c r="A122" s="58"/>
      <c r="B122" s="58"/>
      <c r="C122" s="58"/>
      <c r="D122" s="58"/>
      <c r="E122" s="58"/>
      <c r="F122" s="58"/>
      <c r="G122" s="58"/>
      <c r="H122" s="58"/>
      <c r="I122" s="58"/>
      <c r="J122" s="58"/>
    </row>
    <row r="123" spans="1:10" ht="16.5" customHeight="1">
      <c r="A123" s="58"/>
      <c r="B123" s="58"/>
      <c r="C123" s="58"/>
      <c r="D123" s="58"/>
      <c r="E123" s="58"/>
      <c r="F123" s="58"/>
      <c r="G123" s="58"/>
      <c r="H123" s="58"/>
      <c r="I123" s="58"/>
      <c r="J123" s="58"/>
    </row>
    <row r="124" spans="1:10" ht="16.5" customHeight="1">
      <c r="A124" s="58"/>
      <c r="B124" s="58"/>
      <c r="C124" s="58"/>
      <c r="D124" s="58"/>
      <c r="E124" s="58"/>
      <c r="F124" s="58"/>
      <c r="G124" s="58"/>
      <c r="H124" s="58"/>
      <c r="I124" s="58"/>
      <c r="J124" s="58"/>
    </row>
    <row r="125" spans="1:10" ht="16.5" customHeight="1">
      <c r="A125" s="58"/>
      <c r="B125" s="58"/>
      <c r="C125" s="58"/>
      <c r="D125" s="58"/>
      <c r="E125" s="58"/>
      <c r="F125" s="58"/>
      <c r="G125" s="58"/>
      <c r="H125" s="58"/>
      <c r="I125" s="58"/>
      <c r="J125" s="58"/>
    </row>
    <row r="126" spans="1:10" ht="16.5" customHeight="1">
      <c r="A126" s="58"/>
      <c r="B126" s="58"/>
      <c r="C126" s="58"/>
      <c r="D126" s="58"/>
      <c r="E126" s="58"/>
      <c r="F126" s="58"/>
      <c r="G126" s="58"/>
      <c r="H126" s="58"/>
      <c r="I126" s="58"/>
      <c r="J126" s="58"/>
    </row>
    <row r="127" spans="1:10" ht="16.5" customHeight="1">
      <c r="A127" s="58"/>
      <c r="B127" s="58"/>
      <c r="C127" s="58"/>
      <c r="D127" s="58"/>
      <c r="E127" s="58"/>
      <c r="F127" s="58"/>
      <c r="G127" s="58"/>
      <c r="H127" s="58"/>
      <c r="I127" s="58"/>
      <c r="J127" s="58"/>
    </row>
    <row r="128" spans="1:10" ht="16.5" customHeight="1">
      <c r="A128" s="58"/>
      <c r="B128" s="58"/>
      <c r="C128" s="58"/>
      <c r="D128" s="58"/>
      <c r="E128" s="58"/>
      <c r="F128" s="58"/>
      <c r="G128" s="58"/>
      <c r="H128" s="58"/>
      <c r="I128" s="58"/>
      <c r="J128" s="58"/>
    </row>
    <row r="129" spans="1:10" ht="16.5" customHeight="1">
      <c r="A129" s="58"/>
      <c r="B129" s="58"/>
      <c r="C129" s="58"/>
      <c r="D129" s="58"/>
      <c r="E129" s="58"/>
      <c r="F129" s="58"/>
      <c r="G129" s="58"/>
      <c r="H129" s="58"/>
      <c r="I129" s="58"/>
      <c r="J129" s="58"/>
    </row>
    <row r="130" spans="1:10" ht="16.5" customHeight="1">
      <c r="A130" s="58"/>
      <c r="B130" s="58"/>
      <c r="C130" s="58"/>
      <c r="D130" s="58"/>
      <c r="E130" s="58"/>
      <c r="F130" s="58"/>
      <c r="G130" s="58"/>
      <c r="H130" s="58"/>
      <c r="I130" s="58"/>
      <c r="J130" s="58"/>
    </row>
    <row r="131" spans="1:10" ht="16.5" customHeight="1">
      <c r="A131" s="58"/>
      <c r="B131" s="58"/>
      <c r="C131" s="58"/>
      <c r="D131" s="58"/>
      <c r="E131" s="58"/>
      <c r="F131" s="58"/>
      <c r="G131" s="58"/>
      <c r="H131" s="58"/>
      <c r="I131" s="58"/>
      <c r="J131" s="58"/>
    </row>
    <row r="132" spans="1:10" ht="16.5" customHeight="1">
      <c r="A132" s="58"/>
      <c r="B132" s="58"/>
      <c r="C132" s="58"/>
      <c r="D132" s="58"/>
      <c r="E132" s="58"/>
      <c r="F132" s="58"/>
      <c r="G132" s="58"/>
      <c r="H132" s="58"/>
      <c r="I132" s="58"/>
      <c r="J132" s="58"/>
    </row>
    <row r="133" spans="1:10" ht="16.5" customHeight="1">
      <c r="A133" s="58"/>
      <c r="B133" s="58"/>
      <c r="C133" s="58"/>
      <c r="D133" s="58"/>
      <c r="E133" s="58"/>
      <c r="F133" s="58"/>
      <c r="G133" s="58"/>
      <c r="H133" s="58"/>
      <c r="I133" s="58"/>
      <c r="J133" s="58"/>
    </row>
    <row r="134" spans="1:10" ht="16.5" customHeight="1">
      <c r="A134" s="58"/>
      <c r="B134" s="58"/>
      <c r="C134" s="58"/>
      <c r="D134" s="58"/>
      <c r="E134" s="58"/>
      <c r="F134" s="58"/>
      <c r="G134" s="58"/>
      <c r="H134" s="58"/>
      <c r="I134" s="58"/>
      <c r="J134" s="58"/>
    </row>
    <row r="135" spans="1:10" ht="16.5" customHeight="1">
      <c r="A135" s="58"/>
      <c r="B135" s="58"/>
      <c r="C135" s="58"/>
      <c r="D135" s="58"/>
      <c r="E135" s="58"/>
      <c r="F135" s="58"/>
      <c r="G135" s="58"/>
      <c r="H135" s="58"/>
      <c r="I135" s="58"/>
      <c r="J135" s="58"/>
    </row>
    <row r="136" spans="1:10" ht="16.5" customHeight="1">
      <c r="A136" s="58"/>
      <c r="B136" s="58"/>
      <c r="C136" s="58"/>
      <c r="D136" s="58"/>
      <c r="E136" s="58"/>
      <c r="F136" s="58"/>
      <c r="G136" s="58"/>
      <c r="H136" s="58"/>
      <c r="I136" s="58"/>
      <c r="J136" s="58"/>
    </row>
    <row r="137" spans="1:10" ht="16.5" customHeight="1">
      <c r="A137" s="58"/>
      <c r="B137" s="58"/>
      <c r="C137" s="58"/>
      <c r="D137" s="58"/>
      <c r="E137" s="58"/>
      <c r="F137" s="58"/>
      <c r="G137" s="58"/>
      <c r="H137" s="58"/>
      <c r="I137" s="58"/>
      <c r="J137" s="58"/>
    </row>
    <row r="138" spans="1:10" ht="16.5" customHeight="1">
      <c r="A138" s="58"/>
      <c r="B138" s="58"/>
      <c r="C138" s="58"/>
      <c r="D138" s="58"/>
      <c r="E138" s="58"/>
      <c r="F138" s="58"/>
      <c r="G138" s="58"/>
      <c r="H138" s="58"/>
      <c r="I138" s="58"/>
      <c r="J138" s="58"/>
    </row>
    <row r="139" spans="1:10" ht="16.5" customHeight="1">
      <c r="A139" s="58"/>
      <c r="B139" s="58"/>
      <c r="C139" s="58"/>
      <c r="D139" s="58"/>
      <c r="E139" s="58"/>
      <c r="F139" s="58"/>
      <c r="G139" s="58"/>
      <c r="H139" s="58"/>
      <c r="I139" s="58"/>
      <c r="J139" s="58"/>
    </row>
    <row r="140" spans="1:10" ht="16.5" customHeight="1">
      <c r="A140" s="58"/>
      <c r="B140" s="58"/>
      <c r="C140" s="58"/>
      <c r="D140" s="58"/>
      <c r="E140" s="58"/>
      <c r="F140" s="58"/>
      <c r="G140" s="58"/>
      <c r="H140" s="58"/>
      <c r="I140" s="58"/>
      <c r="J140" s="58"/>
    </row>
    <row r="141" spans="1:10" ht="16.5" customHeight="1">
      <c r="A141" s="58"/>
      <c r="B141" s="58"/>
      <c r="C141" s="58"/>
      <c r="D141" s="58"/>
      <c r="E141" s="58"/>
      <c r="F141" s="58"/>
      <c r="G141" s="58"/>
      <c r="H141" s="58"/>
      <c r="I141" s="58"/>
      <c r="J141" s="58"/>
    </row>
    <row r="142" spans="1:10" ht="16.5" customHeight="1">
      <c r="A142" s="58"/>
      <c r="B142" s="58"/>
      <c r="C142" s="58"/>
      <c r="D142" s="58"/>
      <c r="E142" s="58"/>
      <c r="F142" s="58"/>
      <c r="G142" s="58"/>
      <c r="H142" s="58"/>
      <c r="I142" s="58"/>
      <c r="J142" s="58"/>
    </row>
    <row r="143" spans="1:10" ht="16.5" customHeight="1">
      <c r="A143" s="58"/>
      <c r="B143" s="58"/>
      <c r="C143" s="58"/>
      <c r="D143" s="58"/>
      <c r="E143" s="58"/>
      <c r="F143" s="58"/>
      <c r="G143" s="58"/>
      <c r="H143" s="58"/>
      <c r="I143" s="58"/>
      <c r="J143" s="58"/>
    </row>
    <row r="144" spans="1:10" ht="16.5" customHeight="1">
      <c r="A144" s="58"/>
      <c r="B144" s="58"/>
      <c r="C144" s="58"/>
      <c r="D144" s="58"/>
      <c r="E144" s="58"/>
      <c r="F144" s="58"/>
      <c r="G144" s="58"/>
      <c r="H144" s="58"/>
      <c r="I144" s="58"/>
      <c r="J144" s="58"/>
    </row>
    <row r="145" spans="1:10" ht="16.5" customHeight="1">
      <c r="A145" s="58"/>
      <c r="B145" s="58"/>
      <c r="C145" s="58"/>
      <c r="D145" s="58"/>
      <c r="E145" s="58"/>
      <c r="F145" s="58"/>
      <c r="G145" s="58"/>
      <c r="H145" s="58"/>
      <c r="I145" s="58"/>
      <c r="J145" s="58"/>
    </row>
    <row r="146" spans="1:10" ht="16.5" customHeight="1">
      <c r="A146" s="58"/>
      <c r="B146" s="58"/>
      <c r="C146" s="58"/>
      <c r="D146" s="58"/>
      <c r="E146" s="58"/>
      <c r="F146" s="58"/>
      <c r="G146" s="58"/>
      <c r="H146" s="58"/>
      <c r="I146" s="58"/>
      <c r="J146" s="58"/>
    </row>
    <row r="147" spans="1:10" ht="16.5" customHeight="1">
      <c r="A147" s="58"/>
      <c r="B147" s="58"/>
      <c r="C147" s="58"/>
      <c r="D147" s="58"/>
      <c r="E147" s="58"/>
      <c r="F147" s="58"/>
      <c r="G147" s="58"/>
      <c r="H147" s="58"/>
      <c r="I147" s="58"/>
      <c r="J147" s="58"/>
    </row>
    <row r="148" spans="1:10" ht="16.5" customHeight="1">
      <c r="A148" s="58"/>
      <c r="B148" s="58"/>
      <c r="C148" s="58"/>
      <c r="D148" s="58"/>
      <c r="E148" s="58"/>
      <c r="F148" s="58"/>
      <c r="G148" s="58"/>
      <c r="H148" s="58"/>
      <c r="I148" s="58"/>
      <c r="J148" s="58"/>
    </row>
    <row r="149" spans="1:10" ht="16.5" customHeight="1">
      <c r="A149" s="58"/>
      <c r="B149" s="58"/>
      <c r="C149" s="58"/>
      <c r="D149" s="58"/>
      <c r="E149" s="58"/>
      <c r="F149" s="58"/>
      <c r="G149" s="58"/>
      <c r="H149" s="58"/>
      <c r="I149" s="58"/>
      <c r="J149" s="58"/>
    </row>
    <row r="150" spans="1:10" ht="16.5" customHeight="1">
      <c r="A150" s="58"/>
      <c r="B150" s="58"/>
      <c r="C150" s="58"/>
      <c r="D150" s="58"/>
      <c r="E150" s="58"/>
      <c r="F150" s="58"/>
      <c r="G150" s="58"/>
      <c r="H150" s="58"/>
      <c r="I150" s="58"/>
      <c r="J150" s="58"/>
    </row>
    <row r="151" spans="1:10" ht="16.5" customHeight="1">
      <c r="A151" s="58"/>
      <c r="B151" s="58"/>
      <c r="C151" s="58"/>
      <c r="D151" s="58"/>
      <c r="E151" s="58"/>
      <c r="F151" s="58"/>
      <c r="G151" s="58"/>
      <c r="H151" s="58"/>
      <c r="I151" s="58"/>
      <c r="J151" s="58"/>
    </row>
    <row r="152" spans="1:10" ht="16.5" customHeight="1">
      <c r="A152" s="58"/>
      <c r="B152" s="58"/>
      <c r="C152" s="58"/>
      <c r="D152" s="58"/>
      <c r="E152" s="58"/>
      <c r="F152" s="58"/>
      <c r="G152" s="58"/>
      <c r="H152" s="58"/>
      <c r="I152" s="58"/>
      <c r="J152" s="58"/>
    </row>
    <row r="153" spans="1:10" ht="16.5" customHeight="1">
      <c r="A153" s="58"/>
      <c r="B153" s="58"/>
      <c r="C153" s="58"/>
      <c r="D153" s="58"/>
      <c r="E153" s="58"/>
      <c r="F153" s="58"/>
      <c r="G153" s="58"/>
      <c r="H153" s="58"/>
      <c r="I153" s="58"/>
      <c r="J153" s="58"/>
    </row>
    <row r="154" spans="1:10" ht="16.5" customHeight="1">
      <c r="A154" s="58"/>
      <c r="B154" s="58"/>
      <c r="C154" s="58"/>
      <c r="D154" s="58"/>
      <c r="E154" s="58"/>
      <c r="F154" s="58"/>
      <c r="G154" s="58"/>
      <c r="H154" s="58"/>
      <c r="I154" s="58"/>
      <c r="J154" s="58"/>
    </row>
    <row r="155" spans="1:10" ht="16.5" customHeight="1">
      <c r="A155" s="58"/>
      <c r="B155" s="58"/>
      <c r="C155" s="58"/>
      <c r="D155" s="58"/>
      <c r="E155" s="58"/>
      <c r="F155" s="58"/>
      <c r="G155" s="58"/>
      <c r="H155" s="58"/>
      <c r="I155" s="58"/>
      <c r="J155" s="58"/>
    </row>
    <row r="156" spans="1:10" ht="16.5" customHeight="1">
      <c r="A156" s="58"/>
      <c r="B156" s="58"/>
      <c r="C156" s="58"/>
      <c r="D156" s="58"/>
      <c r="E156" s="58"/>
      <c r="F156" s="58"/>
      <c r="G156" s="58"/>
      <c r="H156" s="58"/>
      <c r="I156" s="58"/>
      <c r="J156" s="58"/>
    </row>
    <row r="157" spans="1:10" ht="16.5" customHeight="1">
      <c r="A157" s="58"/>
      <c r="B157" s="58"/>
      <c r="C157" s="58"/>
      <c r="D157" s="58"/>
      <c r="E157" s="58"/>
      <c r="F157" s="58"/>
      <c r="G157" s="58"/>
      <c r="H157" s="58"/>
      <c r="I157" s="58"/>
      <c r="J157" s="58"/>
    </row>
    <row r="158" spans="1:10" ht="16.5" customHeight="1">
      <c r="A158" s="58"/>
      <c r="B158" s="58"/>
      <c r="C158" s="58"/>
      <c r="D158" s="58"/>
      <c r="E158" s="58"/>
      <c r="F158" s="58"/>
      <c r="G158" s="58"/>
      <c r="H158" s="58"/>
      <c r="I158" s="58"/>
      <c r="J158" s="58"/>
    </row>
    <row r="159" spans="1:10" ht="16.5" customHeight="1">
      <c r="A159" s="58"/>
      <c r="B159" s="58"/>
      <c r="C159" s="58"/>
      <c r="D159" s="58"/>
      <c r="E159" s="58"/>
      <c r="F159" s="58"/>
      <c r="G159" s="58"/>
      <c r="H159" s="58"/>
      <c r="I159" s="58"/>
      <c r="J159" s="58"/>
    </row>
    <row r="160" spans="1:10" ht="16.5" customHeight="1">
      <c r="A160" s="58"/>
      <c r="B160" s="58"/>
      <c r="C160" s="58"/>
      <c r="D160" s="58"/>
      <c r="E160" s="58"/>
      <c r="F160" s="58"/>
      <c r="G160" s="58"/>
      <c r="H160" s="58"/>
      <c r="I160" s="58"/>
      <c r="J160" s="58"/>
    </row>
    <row r="161" spans="1:10" ht="16.5" customHeight="1">
      <c r="A161" s="58"/>
      <c r="B161" s="58"/>
      <c r="C161" s="58"/>
      <c r="D161" s="58"/>
      <c r="E161" s="58"/>
      <c r="F161" s="58"/>
      <c r="G161" s="58"/>
      <c r="H161" s="58"/>
      <c r="I161" s="58"/>
      <c r="J161" s="58"/>
    </row>
    <row r="162" spans="1:10" ht="16.5" customHeight="1">
      <c r="A162" s="58"/>
      <c r="B162" s="58"/>
      <c r="C162" s="58"/>
      <c r="D162" s="58"/>
      <c r="E162" s="58"/>
      <c r="F162" s="58"/>
      <c r="G162" s="58"/>
      <c r="H162" s="58"/>
      <c r="I162" s="58"/>
      <c r="J162" s="58"/>
    </row>
    <row r="163" spans="1:10" ht="16.5" customHeight="1">
      <c r="A163" s="58"/>
      <c r="B163" s="58"/>
      <c r="C163" s="58"/>
      <c r="D163" s="58"/>
      <c r="E163" s="58"/>
      <c r="F163" s="58"/>
      <c r="G163" s="58"/>
      <c r="H163" s="58"/>
      <c r="I163" s="58"/>
      <c r="J163" s="58"/>
    </row>
    <row r="164" spans="1:10" ht="16.5" customHeight="1">
      <c r="A164" s="58"/>
      <c r="B164" s="58"/>
      <c r="C164" s="58"/>
      <c r="D164" s="58"/>
      <c r="E164" s="58"/>
      <c r="F164" s="58"/>
      <c r="G164" s="58"/>
      <c r="H164" s="58"/>
      <c r="I164" s="58"/>
      <c r="J164" s="58"/>
    </row>
    <row r="165" spans="1:10" ht="16.5" customHeight="1">
      <c r="A165" s="58"/>
      <c r="B165" s="58"/>
      <c r="C165" s="58"/>
      <c r="D165" s="58"/>
      <c r="E165" s="58"/>
      <c r="F165" s="58"/>
      <c r="G165" s="58"/>
      <c r="H165" s="58"/>
      <c r="I165" s="58"/>
      <c r="J165" s="58"/>
    </row>
    <row r="166" spans="1:10" ht="16.5" customHeight="1">
      <c r="A166" s="58"/>
      <c r="B166" s="58"/>
      <c r="C166" s="58"/>
      <c r="D166" s="58"/>
      <c r="E166" s="58"/>
      <c r="F166" s="58"/>
      <c r="G166" s="58"/>
      <c r="H166" s="58"/>
      <c r="I166" s="58"/>
      <c r="J166" s="58"/>
    </row>
    <row r="167" spans="1:10" ht="16.5" customHeight="1">
      <c r="A167" s="58"/>
      <c r="B167" s="58"/>
      <c r="C167" s="58"/>
      <c r="D167" s="58"/>
      <c r="E167" s="58"/>
      <c r="F167" s="58"/>
      <c r="G167" s="58"/>
      <c r="H167" s="58"/>
      <c r="I167" s="58"/>
      <c r="J167" s="58"/>
    </row>
    <row r="168" spans="1:10" ht="16.5" customHeight="1">
      <c r="A168" s="58"/>
      <c r="B168" s="58"/>
      <c r="C168" s="58"/>
      <c r="D168" s="58"/>
      <c r="E168" s="58"/>
      <c r="F168" s="58"/>
      <c r="G168" s="58"/>
      <c r="H168" s="58"/>
      <c r="I168" s="58"/>
      <c r="J168" s="58"/>
    </row>
    <row r="169" spans="1:10" ht="16.5" customHeight="1">
      <c r="A169" s="58"/>
      <c r="B169" s="58"/>
      <c r="C169" s="58"/>
      <c r="D169" s="58"/>
      <c r="E169" s="58"/>
      <c r="F169" s="58"/>
      <c r="G169" s="58"/>
      <c r="H169" s="58"/>
      <c r="I169" s="58"/>
      <c r="J169" s="58"/>
    </row>
    <row r="170" spans="1:10" ht="16.5" customHeight="1">
      <c r="A170" s="58"/>
      <c r="B170" s="58"/>
      <c r="C170" s="58"/>
      <c r="D170" s="58"/>
      <c r="E170" s="58"/>
      <c r="F170" s="58"/>
      <c r="G170" s="58"/>
      <c r="H170" s="58"/>
      <c r="I170" s="58"/>
      <c r="J170" s="58"/>
    </row>
    <row r="171" spans="1:10" ht="16.5" customHeight="1">
      <c r="A171" s="58"/>
      <c r="B171" s="58"/>
      <c r="C171" s="58"/>
      <c r="D171" s="58"/>
      <c r="E171" s="58"/>
      <c r="F171" s="58"/>
      <c r="G171" s="58"/>
      <c r="H171" s="58"/>
      <c r="I171" s="58"/>
      <c r="J171" s="58"/>
    </row>
    <row r="172" spans="1:10" ht="16.5" customHeight="1">
      <c r="A172" s="58"/>
      <c r="B172" s="58"/>
      <c r="C172" s="58"/>
      <c r="D172" s="58"/>
      <c r="E172" s="58"/>
      <c r="F172" s="58"/>
      <c r="G172" s="58"/>
      <c r="H172" s="58"/>
      <c r="I172" s="58"/>
      <c r="J172" s="58"/>
    </row>
    <row r="173" spans="1:10" ht="16.5" customHeight="1">
      <c r="A173" s="58"/>
      <c r="B173" s="58"/>
      <c r="C173" s="58"/>
      <c r="D173" s="58"/>
      <c r="E173" s="58"/>
      <c r="F173" s="58"/>
      <c r="G173" s="58"/>
      <c r="H173" s="58"/>
      <c r="I173" s="58"/>
      <c r="J173" s="58"/>
    </row>
    <row r="174" spans="1:10" ht="16.5" customHeight="1">
      <c r="A174" s="58"/>
      <c r="B174" s="58"/>
      <c r="C174" s="58"/>
      <c r="D174" s="58"/>
      <c r="E174" s="58"/>
      <c r="F174" s="58"/>
      <c r="G174" s="58"/>
      <c r="H174" s="58"/>
      <c r="I174" s="58"/>
      <c r="J174" s="58"/>
    </row>
    <row r="175" spans="1:10" ht="16.5" customHeight="1">
      <c r="A175" s="58"/>
      <c r="B175" s="58"/>
      <c r="C175" s="58"/>
      <c r="D175" s="58"/>
      <c r="E175" s="58"/>
      <c r="F175" s="58"/>
      <c r="G175" s="58"/>
      <c r="H175" s="58"/>
      <c r="I175" s="58"/>
      <c r="J175" s="58"/>
    </row>
    <row r="176" spans="1:10" ht="16.5" customHeight="1">
      <c r="A176" s="58"/>
      <c r="B176" s="58"/>
      <c r="C176" s="58"/>
      <c r="D176" s="58"/>
      <c r="E176" s="58"/>
      <c r="F176" s="58"/>
      <c r="G176" s="58"/>
      <c r="H176" s="58"/>
      <c r="I176" s="58"/>
      <c r="J176" s="58"/>
    </row>
    <row r="177" spans="1:10" ht="16.5" customHeight="1">
      <c r="A177" s="58"/>
      <c r="B177" s="58"/>
      <c r="C177" s="58"/>
      <c r="D177" s="58"/>
      <c r="E177" s="58"/>
      <c r="F177" s="58"/>
      <c r="G177" s="58"/>
      <c r="H177" s="58"/>
      <c r="I177" s="58"/>
      <c r="J177" s="58"/>
    </row>
    <row r="178" spans="1:10" ht="16.5" customHeight="1">
      <c r="A178" s="58"/>
      <c r="B178" s="58"/>
      <c r="C178" s="58"/>
      <c r="D178" s="58"/>
      <c r="E178" s="58"/>
      <c r="F178" s="58"/>
      <c r="G178" s="58"/>
      <c r="H178" s="58"/>
      <c r="I178" s="58"/>
      <c r="J178" s="58"/>
    </row>
    <row r="179" spans="1:10" ht="16.5" customHeight="1">
      <c r="A179" s="58"/>
      <c r="B179" s="58"/>
      <c r="C179" s="58"/>
      <c r="D179" s="58"/>
      <c r="E179" s="58"/>
      <c r="F179" s="58"/>
      <c r="G179" s="58"/>
      <c r="H179" s="58"/>
      <c r="I179" s="58"/>
      <c r="J179" s="58"/>
    </row>
    <row r="180" spans="1:10" ht="16.5" customHeight="1">
      <c r="A180" s="58"/>
      <c r="B180" s="58"/>
      <c r="C180" s="58"/>
      <c r="D180" s="58"/>
      <c r="E180" s="58"/>
      <c r="F180" s="58"/>
      <c r="G180" s="58"/>
      <c r="H180" s="58"/>
      <c r="I180" s="58"/>
      <c r="J180" s="58"/>
    </row>
    <row r="181" spans="1:10" ht="16.5" customHeight="1">
      <c r="A181" s="58"/>
      <c r="B181" s="58"/>
      <c r="C181" s="58"/>
      <c r="D181" s="58"/>
      <c r="E181" s="58"/>
      <c r="F181" s="58"/>
      <c r="G181" s="58"/>
      <c r="H181" s="58"/>
      <c r="I181" s="58"/>
      <c r="J181" s="58"/>
    </row>
    <row r="182" spans="1:10" ht="16.5" customHeight="1">
      <c r="A182" s="58"/>
      <c r="B182" s="58"/>
      <c r="C182" s="58"/>
      <c r="D182" s="58"/>
      <c r="E182" s="58"/>
      <c r="F182" s="58"/>
      <c r="G182" s="58"/>
      <c r="H182" s="58"/>
      <c r="I182" s="58"/>
      <c r="J182" s="58"/>
    </row>
    <row r="183" spans="1:10" ht="16.5" customHeight="1">
      <c r="A183" s="58"/>
      <c r="B183" s="58"/>
      <c r="C183" s="58"/>
      <c r="D183" s="58"/>
      <c r="E183" s="58"/>
      <c r="F183" s="58"/>
      <c r="G183" s="58"/>
      <c r="H183" s="58"/>
      <c r="I183" s="58"/>
      <c r="J183" s="58"/>
    </row>
    <row r="184" spans="1:10" ht="16.5" customHeight="1">
      <c r="A184" s="58"/>
      <c r="B184" s="58"/>
      <c r="C184" s="58"/>
      <c r="D184" s="58"/>
      <c r="E184" s="58"/>
      <c r="F184" s="58"/>
      <c r="G184" s="58"/>
      <c r="H184" s="58"/>
      <c r="I184" s="58"/>
      <c r="J184" s="58"/>
    </row>
    <row r="185" spans="1:10" ht="16.5" customHeight="1">
      <c r="A185" s="58"/>
      <c r="B185" s="58"/>
      <c r="C185" s="58"/>
      <c r="D185" s="58"/>
      <c r="E185" s="58"/>
      <c r="F185" s="58"/>
      <c r="G185" s="58"/>
      <c r="H185" s="58"/>
      <c r="I185" s="58"/>
      <c r="J185" s="58"/>
    </row>
    <row r="186" spans="1:10" ht="16.5" customHeight="1">
      <c r="A186" s="58"/>
      <c r="B186" s="58"/>
      <c r="C186" s="58"/>
      <c r="D186" s="58"/>
      <c r="E186" s="58"/>
      <c r="F186" s="58"/>
      <c r="G186" s="58"/>
      <c r="H186" s="58"/>
      <c r="I186" s="58"/>
      <c r="J186" s="58"/>
    </row>
    <row r="187" spans="1:10" ht="16.5" customHeight="1">
      <c r="A187" s="58"/>
      <c r="B187" s="58"/>
      <c r="C187" s="58"/>
      <c r="D187" s="58"/>
      <c r="E187" s="58"/>
      <c r="F187" s="58"/>
      <c r="G187" s="58"/>
      <c r="H187" s="58"/>
      <c r="I187" s="58"/>
      <c r="J187" s="58"/>
    </row>
    <row r="188" spans="1:10" ht="16.5" customHeight="1">
      <c r="A188" s="58"/>
      <c r="B188" s="58"/>
      <c r="C188" s="58"/>
      <c r="D188" s="58"/>
      <c r="E188" s="58"/>
      <c r="F188" s="58"/>
      <c r="G188" s="58"/>
      <c r="H188" s="58"/>
      <c r="I188" s="58"/>
      <c r="J188" s="58"/>
    </row>
    <row r="189" spans="1:10" ht="16.5" customHeight="1">
      <c r="A189" s="58"/>
      <c r="B189" s="58"/>
      <c r="C189" s="58"/>
      <c r="D189" s="58"/>
      <c r="E189" s="58"/>
      <c r="F189" s="58"/>
      <c r="G189" s="58"/>
      <c r="H189" s="58"/>
      <c r="I189" s="58"/>
      <c r="J189" s="58"/>
    </row>
    <row r="190" spans="1:10" ht="16.5" customHeight="1">
      <c r="A190" s="58"/>
      <c r="B190" s="58"/>
      <c r="C190" s="58"/>
      <c r="D190" s="58"/>
      <c r="E190" s="58"/>
      <c r="F190" s="58"/>
      <c r="G190" s="58"/>
      <c r="H190" s="58"/>
      <c r="I190" s="58"/>
      <c r="J190" s="58"/>
    </row>
    <row r="191" spans="1:10" ht="16.5" customHeight="1">
      <c r="A191" s="58"/>
      <c r="B191" s="58"/>
      <c r="C191" s="58"/>
      <c r="D191" s="58"/>
      <c r="E191" s="58"/>
      <c r="F191" s="58"/>
      <c r="G191" s="58"/>
      <c r="H191" s="58"/>
      <c r="I191" s="58"/>
      <c r="J191" s="58"/>
    </row>
    <row r="192" spans="1:10" ht="16.5" customHeight="1">
      <c r="A192" s="58"/>
      <c r="B192" s="58"/>
      <c r="C192" s="58"/>
      <c r="D192" s="58"/>
      <c r="E192" s="58"/>
      <c r="F192" s="58"/>
      <c r="G192" s="58"/>
      <c r="H192" s="58"/>
      <c r="I192" s="58"/>
      <c r="J192" s="58"/>
    </row>
    <row r="193" spans="1:10" ht="16.5" customHeight="1">
      <c r="A193" s="58"/>
      <c r="B193" s="58"/>
      <c r="C193" s="58"/>
      <c r="D193" s="58"/>
      <c r="E193" s="58"/>
      <c r="F193" s="58"/>
      <c r="G193" s="58"/>
      <c r="H193" s="58"/>
      <c r="I193" s="58"/>
      <c r="J193" s="58"/>
    </row>
    <row r="194" spans="1:10" ht="16.5" customHeight="1">
      <c r="A194" s="58"/>
      <c r="B194" s="58"/>
      <c r="C194" s="58"/>
      <c r="D194" s="58"/>
      <c r="E194" s="58"/>
      <c r="F194" s="58"/>
      <c r="G194" s="58"/>
      <c r="H194" s="58"/>
      <c r="I194" s="58"/>
      <c r="J194" s="58"/>
    </row>
    <row r="195" spans="1:10" ht="16.5" customHeight="1">
      <c r="A195" s="58"/>
      <c r="B195" s="58"/>
      <c r="C195" s="58"/>
      <c r="D195" s="58"/>
      <c r="E195" s="58"/>
      <c r="F195" s="58"/>
      <c r="G195" s="58"/>
      <c r="H195" s="58"/>
      <c r="I195" s="58"/>
      <c r="J195" s="58"/>
    </row>
    <row r="196" spans="1:10" ht="16.5" customHeight="1">
      <c r="A196" s="58"/>
      <c r="B196" s="58"/>
      <c r="C196" s="58"/>
      <c r="D196" s="58"/>
      <c r="E196" s="58"/>
      <c r="F196" s="58"/>
      <c r="G196" s="58"/>
      <c r="H196" s="58"/>
      <c r="I196" s="58"/>
      <c r="J196" s="58"/>
    </row>
    <row r="197" spans="1:10" ht="16.5" customHeight="1">
      <c r="A197" s="58"/>
      <c r="B197" s="58"/>
      <c r="C197" s="58"/>
      <c r="D197" s="58"/>
      <c r="E197" s="58"/>
      <c r="F197" s="58"/>
      <c r="G197" s="58"/>
      <c r="H197" s="58"/>
      <c r="I197" s="58"/>
      <c r="J197" s="58"/>
    </row>
    <row r="198" spans="1:10" ht="16.5" customHeight="1">
      <c r="A198" s="58"/>
      <c r="B198" s="58"/>
      <c r="C198" s="58"/>
      <c r="D198" s="58"/>
      <c r="E198" s="58"/>
      <c r="F198" s="58"/>
      <c r="G198" s="58"/>
      <c r="H198" s="58"/>
      <c r="I198" s="58"/>
      <c r="J198" s="58"/>
    </row>
    <row r="199" spans="1:10" ht="16.5" customHeight="1">
      <c r="A199" s="58"/>
      <c r="B199" s="58"/>
      <c r="C199" s="58"/>
      <c r="D199" s="58"/>
      <c r="E199" s="58"/>
      <c r="F199" s="58"/>
      <c r="G199" s="58"/>
      <c r="H199" s="58"/>
      <c r="I199" s="58"/>
      <c r="J199" s="58"/>
    </row>
    <row r="200" spans="1:10" ht="16.5" customHeight="1">
      <c r="A200" s="58"/>
      <c r="B200" s="58"/>
      <c r="C200" s="58"/>
      <c r="D200" s="58"/>
      <c r="E200" s="58"/>
      <c r="F200" s="58"/>
      <c r="G200" s="58"/>
      <c r="H200" s="58"/>
      <c r="I200" s="58"/>
      <c r="J200" s="58"/>
    </row>
    <row r="201" spans="1:10" ht="16.5" customHeight="1">
      <c r="A201" s="58"/>
      <c r="B201" s="58"/>
      <c r="C201" s="58"/>
      <c r="D201" s="58"/>
      <c r="E201" s="58"/>
      <c r="F201" s="58"/>
      <c r="G201" s="58"/>
      <c r="H201" s="58"/>
      <c r="I201" s="58"/>
      <c r="J201" s="58"/>
    </row>
    <row r="202" spans="1:10" ht="16.5" customHeight="1">
      <c r="A202" s="58"/>
      <c r="B202" s="58"/>
      <c r="C202" s="58"/>
      <c r="D202" s="58"/>
      <c r="E202" s="58"/>
      <c r="F202" s="58"/>
      <c r="G202" s="58"/>
      <c r="H202" s="58"/>
      <c r="I202" s="58"/>
      <c r="J202" s="58"/>
    </row>
    <row r="203" spans="1:10" ht="16.5" customHeight="1">
      <c r="A203" s="58"/>
      <c r="B203" s="58"/>
      <c r="C203" s="58"/>
      <c r="D203" s="58"/>
      <c r="E203" s="58"/>
      <c r="F203" s="58"/>
      <c r="G203" s="58"/>
      <c r="H203" s="58"/>
      <c r="I203" s="58"/>
      <c r="J203" s="58"/>
    </row>
    <row r="204" spans="1:10" ht="16.5" customHeight="1">
      <c r="A204" s="58"/>
      <c r="B204" s="58"/>
      <c r="C204" s="58"/>
      <c r="D204" s="58"/>
      <c r="E204" s="58"/>
      <c r="F204" s="58"/>
      <c r="G204" s="58"/>
      <c r="H204" s="58"/>
      <c r="I204" s="58"/>
      <c r="J204" s="58"/>
    </row>
    <row r="205" spans="1:10" ht="16.5" customHeight="1">
      <c r="A205" s="58"/>
      <c r="B205" s="58"/>
      <c r="C205" s="58"/>
      <c r="D205" s="58"/>
      <c r="E205" s="58"/>
      <c r="F205" s="58"/>
      <c r="G205" s="58"/>
      <c r="H205" s="58"/>
      <c r="I205" s="58"/>
      <c r="J205" s="58"/>
    </row>
    <row r="206" spans="1:10" ht="16.5" customHeight="1">
      <c r="A206" s="58"/>
      <c r="B206" s="58"/>
      <c r="C206" s="58"/>
      <c r="D206" s="58"/>
      <c r="E206" s="58"/>
      <c r="F206" s="58"/>
      <c r="G206" s="58"/>
      <c r="H206" s="58"/>
      <c r="I206" s="58"/>
      <c r="J206" s="58"/>
    </row>
    <row r="207" spans="1:10" ht="16.5" customHeight="1">
      <c r="A207" s="58"/>
      <c r="B207" s="58"/>
      <c r="C207" s="58"/>
      <c r="D207" s="58"/>
      <c r="E207" s="58"/>
      <c r="F207" s="58"/>
      <c r="G207" s="58"/>
      <c r="H207" s="58"/>
      <c r="I207" s="58"/>
      <c r="J207" s="58"/>
    </row>
    <row r="208" spans="1:10" ht="16.5" customHeight="1">
      <c r="A208" s="58"/>
      <c r="B208" s="58"/>
      <c r="C208" s="58"/>
      <c r="D208" s="58"/>
      <c r="E208" s="58"/>
      <c r="F208" s="58"/>
      <c r="G208" s="58"/>
      <c r="H208" s="58"/>
      <c r="I208" s="58"/>
      <c r="J208" s="58"/>
    </row>
    <row r="209" spans="1:10" ht="16.5" customHeight="1">
      <c r="A209" s="58"/>
      <c r="B209" s="58"/>
      <c r="C209" s="58"/>
      <c r="D209" s="58"/>
      <c r="E209" s="58"/>
      <c r="F209" s="58"/>
      <c r="G209" s="58"/>
      <c r="H209" s="58"/>
      <c r="I209" s="58"/>
      <c r="J209" s="58"/>
    </row>
    <row r="210" spans="1:10" ht="16.5" customHeight="1">
      <c r="A210" s="58"/>
      <c r="B210" s="58"/>
      <c r="C210" s="58"/>
      <c r="D210" s="58"/>
      <c r="E210" s="58"/>
      <c r="F210" s="58"/>
      <c r="G210" s="58"/>
      <c r="H210" s="58"/>
      <c r="I210" s="58"/>
      <c r="J210" s="58"/>
    </row>
    <row r="211" spans="1:10" ht="16.5" customHeight="1">
      <c r="A211" s="58"/>
      <c r="B211" s="58"/>
      <c r="C211" s="58"/>
      <c r="D211" s="58"/>
      <c r="E211" s="58"/>
      <c r="F211" s="58"/>
      <c r="G211" s="58"/>
      <c r="H211" s="58"/>
      <c r="I211" s="58"/>
      <c r="J211" s="58"/>
    </row>
    <row r="212" spans="1:10" ht="16.5" customHeight="1">
      <c r="A212" s="58"/>
      <c r="B212" s="58"/>
      <c r="C212" s="58"/>
      <c r="D212" s="58"/>
      <c r="E212" s="58"/>
      <c r="F212" s="58"/>
      <c r="G212" s="58"/>
      <c r="H212" s="58"/>
      <c r="I212" s="58"/>
      <c r="J212" s="58"/>
    </row>
    <row r="213" spans="1:10" ht="16.5" customHeight="1">
      <c r="A213" s="58"/>
      <c r="B213" s="58"/>
      <c r="C213" s="58"/>
      <c r="D213" s="58"/>
      <c r="E213" s="58"/>
      <c r="F213" s="58"/>
      <c r="G213" s="58"/>
      <c r="H213" s="58"/>
      <c r="I213" s="58"/>
      <c r="J213" s="58"/>
    </row>
    <row r="214" spans="1:10" ht="16.5" customHeight="1">
      <c r="A214" s="58"/>
      <c r="B214" s="58"/>
      <c r="C214" s="58"/>
      <c r="D214" s="58"/>
      <c r="E214" s="58"/>
      <c r="F214" s="58"/>
      <c r="G214" s="58"/>
      <c r="H214" s="58"/>
      <c r="I214" s="58"/>
      <c r="J214" s="58"/>
    </row>
    <row r="215" spans="1:10" ht="16.5" customHeight="1">
      <c r="A215" s="58"/>
      <c r="B215" s="58"/>
      <c r="C215" s="58"/>
      <c r="D215" s="58"/>
      <c r="E215" s="58"/>
      <c r="F215" s="58"/>
      <c r="G215" s="58"/>
      <c r="H215" s="58"/>
      <c r="I215" s="58"/>
      <c r="J215" s="58"/>
    </row>
    <row r="216" spans="1:10" ht="16.5" customHeight="1">
      <c r="A216" s="58"/>
      <c r="B216" s="58"/>
      <c r="C216" s="58"/>
      <c r="D216" s="58"/>
      <c r="E216" s="58"/>
      <c r="F216" s="58"/>
      <c r="G216" s="58"/>
      <c r="H216" s="58"/>
      <c r="I216" s="58"/>
      <c r="J216" s="58"/>
    </row>
    <row r="217" spans="1:10" ht="16.5" customHeight="1">
      <c r="A217" s="58"/>
      <c r="B217" s="58"/>
      <c r="C217" s="58"/>
      <c r="D217" s="58"/>
      <c r="E217" s="58"/>
      <c r="F217" s="58"/>
      <c r="G217" s="58"/>
      <c r="H217" s="58"/>
      <c r="I217" s="58"/>
      <c r="J217" s="58"/>
    </row>
    <row r="218" spans="1:10" ht="16.5" customHeight="1">
      <c r="A218" s="58"/>
      <c r="B218" s="58"/>
      <c r="C218" s="58"/>
      <c r="D218" s="58"/>
      <c r="E218" s="58"/>
      <c r="F218" s="58"/>
      <c r="G218" s="58"/>
      <c r="H218" s="58"/>
      <c r="I218" s="58"/>
      <c r="J218" s="58"/>
    </row>
    <row r="219" spans="1:10" ht="16.5" customHeight="1">
      <c r="A219" s="58"/>
      <c r="B219" s="58"/>
      <c r="C219" s="58"/>
      <c r="D219" s="58"/>
      <c r="E219" s="58"/>
      <c r="F219" s="58"/>
      <c r="G219" s="58"/>
      <c r="H219" s="58"/>
      <c r="I219" s="58"/>
      <c r="J219" s="58"/>
    </row>
    <row r="220" spans="1:10" ht="16.5" customHeight="1">
      <c r="A220" s="58"/>
      <c r="B220" s="58"/>
      <c r="C220" s="58"/>
      <c r="D220" s="58"/>
      <c r="E220" s="58"/>
      <c r="F220" s="58"/>
      <c r="G220" s="58"/>
      <c r="H220" s="58"/>
      <c r="I220" s="58"/>
      <c r="J220" s="58"/>
    </row>
    <row r="221" spans="1:10" ht="16.5" customHeight="1">
      <c r="A221" s="58"/>
      <c r="B221" s="58"/>
      <c r="C221" s="58"/>
      <c r="D221" s="58"/>
      <c r="E221" s="58"/>
      <c r="F221" s="58"/>
      <c r="G221" s="58"/>
      <c r="H221" s="58"/>
      <c r="I221" s="58"/>
      <c r="J221" s="58"/>
    </row>
    <row r="222" spans="1:10" ht="16.5" customHeight="1">
      <c r="A222" s="58"/>
      <c r="B222" s="58"/>
      <c r="C222" s="58"/>
      <c r="D222" s="58"/>
      <c r="E222" s="58"/>
      <c r="F222" s="58"/>
      <c r="G222" s="58"/>
      <c r="H222" s="58"/>
      <c r="I222" s="58"/>
      <c r="J222" s="58"/>
    </row>
    <row r="223" spans="1:10" ht="16.5" customHeight="1">
      <c r="A223" s="58"/>
      <c r="B223" s="58"/>
      <c r="C223" s="58"/>
      <c r="D223" s="58"/>
      <c r="E223" s="58"/>
      <c r="F223" s="58"/>
      <c r="G223" s="58"/>
      <c r="H223" s="58"/>
      <c r="I223" s="58"/>
      <c r="J223" s="58"/>
    </row>
    <row r="224" spans="1:10" ht="16.5" customHeight="1">
      <c r="A224" s="58"/>
      <c r="B224" s="58"/>
      <c r="C224" s="58"/>
      <c r="D224" s="58"/>
      <c r="E224" s="58"/>
      <c r="F224" s="58"/>
      <c r="G224" s="58"/>
      <c r="H224" s="58"/>
      <c r="I224" s="58"/>
      <c r="J224" s="58"/>
    </row>
    <row r="225" spans="1:10" ht="16.5" customHeight="1">
      <c r="A225" s="58"/>
      <c r="B225" s="58"/>
      <c r="C225" s="58"/>
      <c r="D225" s="58"/>
      <c r="E225" s="58"/>
      <c r="F225" s="58"/>
      <c r="G225" s="58"/>
      <c r="H225" s="58"/>
      <c r="I225" s="58"/>
      <c r="J225" s="58"/>
    </row>
    <row r="226" spans="1:10" ht="16.5" customHeight="1">
      <c r="A226" s="58"/>
      <c r="B226" s="58"/>
      <c r="C226" s="58"/>
      <c r="D226" s="58"/>
      <c r="E226" s="58"/>
      <c r="F226" s="58"/>
      <c r="G226" s="58"/>
      <c r="H226" s="58"/>
      <c r="I226" s="58"/>
      <c r="J226" s="58"/>
    </row>
    <row r="227" spans="1:10" ht="16.5" customHeight="1">
      <c r="A227" s="58"/>
      <c r="B227" s="58"/>
      <c r="C227" s="58"/>
      <c r="D227" s="58"/>
      <c r="E227" s="58"/>
      <c r="F227" s="58"/>
      <c r="G227" s="58"/>
      <c r="H227" s="58"/>
      <c r="I227" s="58"/>
      <c r="J227" s="58"/>
    </row>
    <row r="228" spans="1:10" ht="16.5" customHeight="1">
      <c r="A228" s="58"/>
      <c r="B228" s="58"/>
      <c r="C228" s="58"/>
      <c r="D228" s="58"/>
      <c r="E228" s="58"/>
      <c r="F228" s="58"/>
      <c r="G228" s="58"/>
      <c r="H228" s="58"/>
      <c r="I228" s="58"/>
      <c r="J228" s="58"/>
    </row>
    <row r="229" spans="1:10" ht="16.5" customHeight="1">
      <c r="A229" s="58"/>
      <c r="B229" s="58"/>
      <c r="C229" s="58"/>
      <c r="D229" s="58"/>
      <c r="E229" s="58"/>
      <c r="F229" s="58"/>
      <c r="G229" s="58"/>
      <c r="H229" s="58"/>
      <c r="I229" s="58"/>
      <c r="J229" s="58"/>
    </row>
    <row r="230" spans="1:10" ht="16.5" customHeight="1">
      <c r="A230" s="58"/>
      <c r="B230" s="58"/>
      <c r="C230" s="58"/>
      <c r="D230" s="58"/>
      <c r="E230" s="58"/>
      <c r="F230" s="58"/>
      <c r="G230" s="58"/>
      <c r="H230" s="58"/>
      <c r="I230" s="58"/>
      <c r="J230" s="58"/>
    </row>
    <row r="231" spans="1:10" ht="16.5" customHeight="1">
      <c r="A231" s="58"/>
      <c r="B231" s="58"/>
      <c r="C231" s="58"/>
      <c r="D231" s="58"/>
      <c r="E231" s="58"/>
      <c r="F231" s="58"/>
      <c r="G231" s="58"/>
      <c r="H231" s="58"/>
      <c r="I231" s="58"/>
      <c r="J231" s="58"/>
    </row>
    <row r="232" spans="1:10" ht="16.5" customHeight="1">
      <c r="A232" s="58"/>
      <c r="B232" s="58"/>
      <c r="C232" s="58"/>
      <c r="D232" s="58"/>
      <c r="E232" s="58"/>
      <c r="F232" s="58"/>
      <c r="G232" s="58"/>
      <c r="H232" s="58"/>
      <c r="I232" s="58"/>
      <c r="J232" s="58"/>
    </row>
  </sheetData>
  <sheetProtection sheet="1" objects="1" scenarios="1"/>
  <mergeCells count="2">
    <mergeCell ref="B4:C4"/>
    <mergeCell ref="D4:E4"/>
  </mergeCells>
  <conditionalFormatting sqref="M7:O66 R7:R66">
    <cfRule type="cellIs" priority="1" dxfId="8" operator="lessThan" stopIfTrue="1">
      <formula>0</formula>
    </cfRule>
  </conditionalFormatting>
  <dataValidations count="1">
    <dataValidation type="whole" allowBlank="1" showInputMessage="1" error="１～３　で入力してください" sqref="F7:F66">
      <formula1>1</formula1>
      <formula2>6</formula2>
    </dataValidation>
  </dataValidations>
  <printOptions horizontalCentered="1" verticalCentered="1"/>
  <pageMargins left="0.61" right="0.61" top="0.61" bottom="0.61" header="0.5118110236220472" footer="0.5118110236220472"/>
  <pageSetup horizontalDpi="600" verticalDpi="600" orientation="portrait" paperSize="9" r:id="rId2"/>
  <ignoredErrors>
    <ignoredError sqref="A3" unlockedFormula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>
    <tabColor indexed="52"/>
  </sheetPr>
  <dimension ref="A1:AH215"/>
  <sheetViews>
    <sheetView zoomScalePageLayoutView="0" workbookViewId="0" topLeftCell="A1">
      <selection activeCell="B7" sqref="B7"/>
    </sheetView>
  </sheetViews>
  <sheetFormatPr defaultColWidth="9.00390625" defaultRowHeight="16.5" customHeight="1"/>
  <cols>
    <col min="1" max="1" width="5.00390625" style="55" customWidth="1"/>
    <col min="2" max="5" width="9.75390625" style="55" customWidth="1"/>
    <col min="6" max="6" width="6.00390625" style="55" customWidth="1"/>
    <col min="7" max="7" width="14.875" style="55" customWidth="1"/>
    <col min="8" max="8" width="8.75390625" style="55" customWidth="1"/>
    <col min="9" max="10" width="9.00390625" style="55" customWidth="1"/>
    <col min="11" max="12" width="3.00390625" style="57" customWidth="1"/>
    <col min="13" max="13" width="4.00390625" style="57" bestFit="1" customWidth="1"/>
    <col min="14" max="14" width="3.50390625" style="57" bestFit="1" customWidth="1"/>
    <col min="15" max="15" width="16.125" style="57" bestFit="1" customWidth="1"/>
    <col min="16" max="16" width="17.50390625" style="57" customWidth="1"/>
    <col min="17" max="17" width="7.50390625" style="57" customWidth="1"/>
    <col min="18" max="18" width="7.50390625" style="58" customWidth="1"/>
    <col min="19" max="27" width="3.125" style="58" customWidth="1"/>
    <col min="28" max="34" width="9.00390625" style="58" customWidth="1"/>
    <col min="35" max="16384" width="9.00390625" style="55" customWidth="1"/>
  </cols>
  <sheetData>
    <row r="1" spans="1:19" ht="17.25" customHeight="1">
      <c r="A1" s="53" t="s">
        <v>25</v>
      </c>
      <c r="B1" s="54"/>
      <c r="C1" s="54"/>
      <c r="D1" s="54"/>
      <c r="E1" s="54"/>
      <c r="F1" s="54"/>
      <c r="G1" s="54"/>
      <c r="H1" s="54"/>
      <c r="I1" s="54"/>
      <c r="J1" s="58"/>
      <c r="K1" s="56"/>
      <c r="S1" s="58" t="str">
        <f>IF(SUM(S7:AA66)&gt;0,"Err",WIDECHAR(COUNT(M7:M66))&amp;"人")</f>
        <v>０人</v>
      </c>
    </row>
    <row r="2" spans="2:10" ht="17.25" customHeight="1" thickBot="1">
      <c r="B2" s="55" t="s">
        <v>304</v>
      </c>
      <c r="J2" s="58"/>
    </row>
    <row r="3" spans="1:10" ht="17.25" customHeight="1" thickBot="1">
      <c r="A3" s="49" t="str">
        <f>Ｔｏｐ!H11&amp;"シングルス"</f>
        <v>シングルス</v>
      </c>
      <c r="B3" s="1"/>
      <c r="C3" s="1"/>
      <c r="D3" s="1"/>
      <c r="E3" s="1"/>
      <c r="F3" s="1"/>
      <c r="G3" s="1"/>
      <c r="H3" s="1"/>
      <c r="I3" s="59"/>
      <c r="J3" s="58"/>
    </row>
    <row r="4" spans="1:10" ht="17.25" customHeight="1">
      <c r="A4" s="60" t="s">
        <v>0</v>
      </c>
      <c r="B4" s="119" t="s">
        <v>1</v>
      </c>
      <c r="C4" s="120"/>
      <c r="D4" s="119" t="s">
        <v>20</v>
      </c>
      <c r="E4" s="120"/>
      <c r="F4" s="3" t="s">
        <v>2</v>
      </c>
      <c r="G4" s="3" t="s">
        <v>3</v>
      </c>
      <c r="H4" s="3" t="s">
        <v>24</v>
      </c>
      <c r="I4" s="61" t="s">
        <v>4</v>
      </c>
      <c r="J4" s="58"/>
    </row>
    <row r="5" spans="1:10" ht="17.25" customHeight="1">
      <c r="A5" s="62" t="s">
        <v>7</v>
      </c>
      <c r="B5" s="63" t="s">
        <v>9</v>
      </c>
      <c r="C5" s="64" t="s">
        <v>10</v>
      </c>
      <c r="D5" s="63" t="s">
        <v>9</v>
      </c>
      <c r="E5" s="64" t="s">
        <v>10</v>
      </c>
      <c r="F5" s="2"/>
      <c r="G5" s="65" t="s">
        <v>18</v>
      </c>
      <c r="H5" s="2"/>
      <c r="I5" s="66"/>
      <c r="J5" s="58"/>
    </row>
    <row r="6" spans="1:10" ht="17.25" customHeight="1">
      <c r="A6" s="62" t="s">
        <v>5</v>
      </c>
      <c r="B6" s="67" t="s">
        <v>11</v>
      </c>
      <c r="C6" s="68" t="s">
        <v>12</v>
      </c>
      <c r="D6" s="67" t="s">
        <v>21</v>
      </c>
      <c r="E6" s="68" t="s">
        <v>22</v>
      </c>
      <c r="F6" s="2">
        <v>2</v>
      </c>
      <c r="G6" s="69" t="s">
        <v>6</v>
      </c>
      <c r="H6" s="2"/>
      <c r="I6" s="66"/>
      <c r="J6" s="58"/>
    </row>
    <row r="7" spans="1:34" ht="17.25" customHeight="1">
      <c r="A7" s="77">
        <v>1</v>
      </c>
      <c r="B7" s="35"/>
      <c r="C7" s="37"/>
      <c r="D7" s="35"/>
      <c r="E7" s="37"/>
      <c r="F7" s="5"/>
      <c r="G7" s="6"/>
      <c r="H7" s="45"/>
      <c r="I7" s="7"/>
      <c r="J7" s="58"/>
      <c r="K7" s="71"/>
      <c r="L7" s="71"/>
      <c r="M7" s="71">
        <f>IF(AB7="","",IF(LEN(AB7)+LEN(AC7)&gt;6,0,6-LEN(AB7)-LEN(AC7)))</f>
      </c>
      <c r="N7" s="71">
        <f>IF(AB7="","",VLOOKUP(AF7,'基本データ'!$A$106:$B$112,2))</f>
      </c>
      <c r="O7" s="71">
        <f>IF(AB7="","",AB7&amp;REPT("　",M7)&amp;AC7&amp;N7)</f>
      </c>
      <c r="P7" s="71" t="str">
        <f>WIDECHAR(TRIM(AD7))&amp;"　"&amp;WIDECHAR(TRIM(AE7))</f>
        <v>　</v>
      </c>
      <c r="Q7" s="71">
        <f>IF(AB7="","",IF(AG7="",NA(),AG7))</f>
      </c>
      <c r="R7" s="72">
        <f>IF(AH7=0,"",AH7)</f>
      </c>
      <c r="S7" s="73">
        <f aca="true" t="shared" si="0" ref="S7:S38">IF(ISERROR(K7),1,"")</f>
      </c>
      <c r="T7" s="73">
        <f aca="true" t="shared" si="1" ref="T7:AA22">IF(ISERROR(L7),1,"")</f>
      </c>
      <c r="U7" s="73">
        <f t="shared" si="1"/>
      </c>
      <c r="V7" s="73">
        <f t="shared" si="1"/>
      </c>
      <c r="W7" s="73">
        <f t="shared" si="1"/>
      </c>
      <c r="X7" s="73">
        <f t="shared" si="1"/>
      </c>
      <c r="Y7" s="73">
        <f t="shared" si="1"/>
      </c>
      <c r="Z7" s="73">
        <f t="shared" si="1"/>
      </c>
      <c r="AA7" s="73">
        <f t="shared" si="1"/>
      </c>
      <c r="AB7" s="93">
        <f>TRIM(INDEX($A:$I,ROW(),COLUMN()-26))</f>
      </c>
      <c r="AC7" s="93">
        <f aca="true" t="shared" si="2" ref="AC7:AG22">TRIM(INDEX($A:$I,ROW(),COLUMN()-26))</f>
      </c>
      <c r="AD7" s="93">
        <f t="shared" si="2"/>
      </c>
      <c r="AE7" s="93">
        <f t="shared" si="2"/>
      </c>
      <c r="AF7" s="93">
        <f>INDEX($A:$I,ROW(),COLUMN()-26)</f>
        <v>0</v>
      </c>
      <c r="AG7" s="93">
        <f t="shared" si="2"/>
      </c>
      <c r="AH7" s="93">
        <f>INDEX($A:$I,ROW(),COLUMN()-26)</f>
        <v>0</v>
      </c>
    </row>
    <row r="8" spans="1:34" ht="17.25" customHeight="1">
      <c r="A8" s="77">
        <v>2</v>
      </c>
      <c r="B8" s="35"/>
      <c r="C8" s="37"/>
      <c r="D8" s="35"/>
      <c r="E8" s="37"/>
      <c r="F8" s="5"/>
      <c r="G8" s="6"/>
      <c r="H8" s="45"/>
      <c r="I8" s="7"/>
      <c r="J8" s="58"/>
      <c r="K8" s="71"/>
      <c r="L8" s="71"/>
      <c r="M8" s="71">
        <f aca="true" t="shared" si="3" ref="M8:M66">IF(AB8="","",IF(LEN(AB8)+LEN(AC8)&gt;6,0,6-LEN(AB8)-LEN(AC8)))</f>
      </c>
      <c r="N8" s="71">
        <f>IF(AB8="","",VLOOKUP(AF8,'基本データ'!$A$106:$B$112,2))</f>
      </c>
      <c r="O8" s="71">
        <f aca="true" t="shared" si="4" ref="O8:O66">IF(AB8="","",AB8&amp;REPT("　",M8)&amp;AC8&amp;N8)</f>
      </c>
      <c r="P8" s="71" t="str">
        <f aca="true" t="shared" si="5" ref="P8:P66">WIDECHAR(TRIM(AD8))&amp;"　"&amp;WIDECHAR(TRIM(AE8))</f>
        <v>　</v>
      </c>
      <c r="Q8" s="71">
        <f aca="true" t="shared" si="6" ref="Q8:Q66">IF(AB8="","",IF(AG8="",NA(),AG8))</f>
      </c>
      <c r="R8" s="72">
        <f aca="true" t="shared" si="7" ref="R8:R66">IF(AH8=0,"",AH8)</f>
      </c>
      <c r="S8" s="73">
        <f t="shared" si="0"/>
      </c>
      <c r="T8" s="73">
        <f t="shared" si="1"/>
      </c>
      <c r="U8" s="73">
        <f t="shared" si="1"/>
      </c>
      <c r="V8" s="73">
        <f t="shared" si="1"/>
      </c>
      <c r="W8" s="73">
        <f t="shared" si="1"/>
      </c>
      <c r="X8" s="73">
        <f t="shared" si="1"/>
      </c>
      <c r="Y8" s="73">
        <f t="shared" si="1"/>
      </c>
      <c r="Z8" s="73">
        <f t="shared" si="1"/>
      </c>
      <c r="AA8" s="73">
        <f t="shared" si="1"/>
      </c>
      <c r="AB8" s="93">
        <f aca="true" t="shared" si="8" ref="AB8:AG39">TRIM(INDEX($A:$I,ROW(),COLUMN()-26))</f>
      </c>
      <c r="AC8" s="93">
        <f t="shared" si="2"/>
      </c>
      <c r="AD8" s="93">
        <f t="shared" si="2"/>
      </c>
      <c r="AE8" s="93">
        <f t="shared" si="2"/>
      </c>
      <c r="AF8" s="93">
        <f aca="true" t="shared" si="9" ref="AF8:AF66">INDEX($A:$I,ROW(),COLUMN()-26)</f>
        <v>0</v>
      </c>
      <c r="AG8" s="93">
        <f t="shared" si="2"/>
      </c>
      <c r="AH8" s="93">
        <f aca="true" t="shared" si="10" ref="AH8:AH66">INDEX($A:$I,ROW(),COLUMN()-26)</f>
        <v>0</v>
      </c>
    </row>
    <row r="9" spans="1:34" ht="17.25" customHeight="1">
      <c r="A9" s="77">
        <v>3</v>
      </c>
      <c r="B9" s="35"/>
      <c r="C9" s="37"/>
      <c r="D9" s="35"/>
      <c r="E9" s="37"/>
      <c r="F9" s="5"/>
      <c r="G9" s="6"/>
      <c r="H9" s="45"/>
      <c r="I9" s="7"/>
      <c r="J9" s="58"/>
      <c r="K9" s="71"/>
      <c r="L9" s="71"/>
      <c r="M9" s="71">
        <f t="shared" si="3"/>
      </c>
      <c r="N9" s="71">
        <f>IF(AB9="","",VLOOKUP(AF9,'基本データ'!$A$106:$B$112,2))</f>
      </c>
      <c r="O9" s="71">
        <f t="shared" si="4"/>
      </c>
      <c r="P9" s="71" t="str">
        <f t="shared" si="5"/>
        <v>　</v>
      </c>
      <c r="Q9" s="71">
        <f t="shared" si="6"/>
      </c>
      <c r="R9" s="72">
        <f t="shared" si="7"/>
      </c>
      <c r="S9" s="73">
        <f t="shared" si="0"/>
      </c>
      <c r="T9" s="73">
        <f t="shared" si="1"/>
      </c>
      <c r="U9" s="73">
        <f t="shared" si="1"/>
      </c>
      <c r="V9" s="73">
        <f t="shared" si="1"/>
      </c>
      <c r="W9" s="73">
        <f t="shared" si="1"/>
      </c>
      <c r="X9" s="73">
        <f t="shared" si="1"/>
      </c>
      <c r="Y9" s="73">
        <f t="shared" si="1"/>
      </c>
      <c r="Z9" s="73">
        <f t="shared" si="1"/>
      </c>
      <c r="AA9" s="73">
        <f t="shared" si="1"/>
      </c>
      <c r="AB9" s="93">
        <f t="shared" si="8"/>
      </c>
      <c r="AC9" s="93">
        <f t="shared" si="2"/>
      </c>
      <c r="AD9" s="93">
        <f t="shared" si="2"/>
      </c>
      <c r="AE9" s="93">
        <f t="shared" si="2"/>
      </c>
      <c r="AF9" s="93">
        <f t="shared" si="9"/>
        <v>0</v>
      </c>
      <c r="AG9" s="93">
        <f t="shared" si="2"/>
      </c>
      <c r="AH9" s="93">
        <f t="shared" si="10"/>
        <v>0</v>
      </c>
    </row>
    <row r="10" spans="1:34" ht="17.25" customHeight="1">
      <c r="A10" s="77">
        <v>4</v>
      </c>
      <c r="B10" s="35"/>
      <c r="C10" s="37"/>
      <c r="D10" s="35"/>
      <c r="E10" s="37"/>
      <c r="F10" s="5"/>
      <c r="G10" s="6"/>
      <c r="H10" s="45"/>
      <c r="I10" s="7"/>
      <c r="J10" s="58"/>
      <c r="K10" s="71"/>
      <c r="L10" s="71"/>
      <c r="M10" s="71">
        <f t="shared" si="3"/>
      </c>
      <c r="N10" s="71">
        <f>IF(AB10="","",VLOOKUP(AF10,'基本データ'!$A$106:$B$112,2))</f>
      </c>
      <c r="O10" s="71">
        <f t="shared" si="4"/>
      </c>
      <c r="P10" s="71" t="str">
        <f t="shared" si="5"/>
        <v>　</v>
      </c>
      <c r="Q10" s="71">
        <f t="shared" si="6"/>
      </c>
      <c r="R10" s="72">
        <f t="shared" si="7"/>
      </c>
      <c r="S10" s="73">
        <f t="shared" si="0"/>
      </c>
      <c r="T10" s="73">
        <f t="shared" si="1"/>
      </c>
      <c r="U10" s="73">
        <f t="shared" si="1"/>
      </c>
      <c r="V10" s="73">
        <f t="shared" si="1"/>
      </c>
      <c r="W10" s="73">
        <f t="shared" si="1"/>
      </c>
      <c r="X10" s="73">
        <f t="shared" si="1"/>
      </c>
      <c r="Y10" s="73">
        <f t="shared" si="1"/>
      </c>
      <c r="Z10" s="73">
        <f t="shared" si="1"/>
      </c>
      <c r="AA10" s="73">
        <f t="shared" si="1"/>
      </c>
      <c r="AB10" s="93">
        <f t="shared" si="8"/>
      </c>
      <c r="AC10" s="93">
        <f t="shared" si="2"/>
      </c>
      <c r="AD10" s="93">
        <f t="shared" si="2"/>
      </c>
      <c r="AE10" s="93">
        <f t="shared" si="2"/>
      </c>
      <c r="AF10" s="93">
        <f t="shared" si="9"/>
        <v>0</v>
      </c>
      <c r="AG10" s="93">
        <f t="shared" si="2"/>
      </c>
      <c r="AH10" s="93">
        <f t="shared" si="10"/>
        <v>0</v>
      </c>
    </row>
    <row r="11" spans="1:34" ht="17.25" customHeight="1">
      <c r="A11" s="77">
        <v>5</v>
      </c>
      <c r="B11" s="35"/>
      <c r="C11" s="37"/>
      <c r="D11" s="35"/>
      <c r="E11" s="37"/>
      <c r="F11" s="5"/>
      <c r="G11" s="6"/>
      <c r="H11" s="45"/>
      <c r="I11" s="7"/>
      <c r="J11" s="58"/>
      <c r="K11" s="71"/>
      <c r="L11" s="71"/>
      <c r="M11" s="71">
        <f t="shared" si="3"/>
      </c>
      <c r="N11" s="71">
        <f>IF(AB11="","",VLOOKUP(AF11,'基本データ'!$A$106:$B$112,2))</f>
      </c>
      <c r="O11" s="71">
        <f t="shared" si="4"/>
      </c>
      <c r="P11" s="71" t="str">
        <f t="shared" si="5"/>
        <v>　</v>
      </c>
      <c r="Q11" s="71">
        <f t="shared" si="6"/>
      </c>
      <c r="R11" s="72">
        <f t="shared" si="7"/>
      </c>
      <c r="S11" s="73">
        <f t="shared" si="0"/>
      </c>
      <c r="T11" s="73">
        <f t="shared" si="1"/>
      </c>
      <c r="U11" s="73">
        <f t="shared" si="1"/>
      </c>
      <c r="V11" s="73">
        <f t="shared" si="1"/>
      </c>
      <c r="W11" s="73">
        <f t="shared" si="1"/>
      </c>
      <c r="X11" s="73">
        <f t="shared" si="1"/>
      </c>
      <c r="Y11" s="73">
        <f t="shared" si="1"/>
      </c>
      <c r="Z11" s="73">
        <f t="shared" si="1"/>
      </c>
      <c r="AA11" s="73">
        <f t="shared" si="1"/>
      </c>
      <c r="AB11" s="93">
        <f t="shared" si="8"/>
      </c>
      <c r="AC11" s="93">
        <f t="shared" si="2"/>
      </c>
      <c r="AD11" s="93">
        <f t="shared" si="2"/>
      </c>
      <c r="AE11" s="93">
        <f t="shared" si="2"/>
      </c>
      <c r="AF11" s="93">
        <f t="shared" si="9"/>
        <v>0</v>
      </c>
      <c r="AG11" s="93">
        <f t="shared" si="2"/>
      </c>
      <c r="AH11" s="93">
        <f t="shared" si="10"/>
        <v>0</v>
      </c>
    </row>
    <row r="12" spans="1:34" ht="17.25" customHeight="1">
      <c r="A12" s="77">
        <v>6</v>
      </c>
      <c r="B12" s="35"/>
      <c r="C12" s="37"/>
      <c r="D12" s="35"/>
      <c r="E12" s="37"/>
      <c r="F12" s="5"/>
      <c r="G12" s="6"/>
      <c r="H12" s="45"/>
      <c r="I12" s="7"/>
      <c r="J12" s="58"/>
      <c r="K12" s="71"/>
      <c r="L12" s="71"/>
      <c r="M12" s="71">
        <f t="shared" si="3"/>
      </c>
      <c r="N12" s="71">
        <f>IF(AB12="","",VLOOKUP(AF12,'基本データ'!$A$106:$B$112,2))</f>
      </c>
      <c r="O12" s="71">
        <f t="shared" si="4"/>
      </c>
      <c r="P12" s="71" t="str">
        <f t="shared" si="5"/>
        <v>　</v>
      </c>
      <c r="Q12" s="71">
        <f t="shared" si="6"/>
      </c>
      <c r="R12" s="72">
        <f t="shared" si="7"/>
      </c>
      <c r="S12" s="73">
        <f t="shared" si="0"/>
      </c>
      <c r="T12" s="73">
        <f t="shared" si="1"/>
      </c>
      <c r="U12" s="73">
        <f t="shared" si="1"/>
      </c>
      <c r="V12" s="73">
        <f t="shared" si="1"/>
      </c>
      <c r="W12" s="73">
        <f t="shared" si="1"/>
      </c>
      <c r="X12" s="73">
        <f t="shared" si="1"/>
      </c>
      <c r="Y12" s="73">
        <f t="shared" si="1"/>
      </c>
      <c r="Z12" s="73">
        <f t="shared" si="1"/>
      </c>
      <c r="AA12" s="73">
        <f t="shared" si="1"/>
      </c>
      <c r="AB12" s="93">
        <f t="shared" si="8"/>
      </c>
      <c r="AC12" s="93">
        <f t="shared" si="2"/>
      </c>
      <c r="AD12" s="93">
        <f t="shared" si="2"/>
      </c>
      <c r="AE12" s="93">
        <f t="shared" si="2"/>
      </c>
      <c r="AF12" s="93">
        <f t="shared" si="9"/>
        <v>0</v>
      </c>
      <c r="AG12" s="93">
        <f t="shared" si="2"/>
      </c>
      <c r="AH12" s="93">
        <f t="shared" si="10"/>
        <v>0</v>
      </c>
    </row>
    <row r="13" spans="1:34" ht="17.25" customHeight="1">
      <c r="A13" s="77">
        <v>7</v>
      </c>
      <c r="B13" s="35"/>
      <c r="C13" s="37"/>
      <c r="D13" s="35"/>
      <c r="E13" s="37"/>
      <c r="F13" s="5"/>
      <c r="G13" s="6"/>
      <c r="H13" s="45"/>
      <c r="I13" s="7"/>
      <c r="J13" s="58"/>
      <c r="K13" s="71"/>
      <c r="L13" s="71"/>
      <c r="M13" s="71">
        <f t="shared" si="3"/>
      </c>
      <c r="N13" s="71">
        <f>IF(AB13="","",VLOOKUP(AF13,'基本データ'!$A$106:$B$112,2))</f>
      </c>
      <c r="O13" s="71">
        <f t="shared" si="4"/>
      </c>
      <c r="P13" s="71" t="str">
        <f t="shared" si="5"/>
        <v>　</v>
      </c>
      <c r="Q13" s="71">
        <f t="shared" si="6"/>
      </c>
      <c r="R13" s="72">
        <f t="shared" si="7"/>
      </c>
      <c r="S13" s="73">
        <f t="shared" si="0"/>
      </c>
      <c r="T13" s="73">
        <f t="shared" si="1"/>
      </c>
      <c r="U13" s="73">
        <f t="shared" si="1"/>
      </c>
      <c r="V13" s="73">
        <f t="shared" si="1"/>
      </c>
      <c r="W13" s="73">
        <f t="shared" si="1"/>
      </c>
      <c r="X13" s="73">
        <f t="shared" si="1"/>
      </c>
      <c r="Y13" s="73">
        <f t="shared" si="1"/>
      </c>
      <c r="Z13" s="73">
        <f t="shared" si="1"/>
      </c>
      <c r="AA13" s="73">
        <f t="shared" si="1"/>
      </c>
      <c r="AB13" s="93">
        <f t="shared" si="8"/>
      </c>
      <c r="AC13" s="93">
        <f t="shared" si="2"/>
      </c>
      <c r="AD13" s="93">
        <f t="shared" si="2"/>
      </c>
      <c r="AE13" s="93">
        <f t="shared" si="2"/>
      </c>
      <c r="AF13" s="93">
        <f t="shared" si="9"/>
        <v>0</v>
      </c>
      <c r="AG13" s="93">
        <f t="shared" si="2"/>
      </c>
      <c r="AH13" s="93">
        <f t="shared" si="10"/>
        <v>0</v>
      </c>
    </row>
    <row r="14" spans="1:34" ht="17.25" customHeight="1">
      <c r="A14" s="77">
        <v>8</v>
      </c>
      <c r="B14" s="35"/>
      <c r="C14" s="37"/>
      <c r="D14" s="35"/>
      <c r="E14" s="37"/>
      <c r="F14" s="5"/>
      <c r="G14" s="6"/>
      <c r="H14" s="45"/>
      <c r="I14" s="7"/>
      <c r="J14" s="58"/>
      <c r="K14" s="71"/>
      <c r="L14" s="71"/>
      <c r="M14" s="71">
        <f t="shared" si="3"/>
      </c>
      <c r="N14" s="71">
        <f>IF(AB14="","",VLOOKUP(AF14,'基本データ'!$A$106:$B$112,2))</f>
      </c>
      <c r="O14" s="71">
        <f t="shared" si="4"/>
      </c>
      <c r="P14" s="71" t="str">
        <f t="shared" si="5"/>
        <v>　</v>
      </c>
      <c r="Q14" s="71">
        <f t="shared" si="6"/>
      </c>
      <c r="R14" s="72">
        <f t="shared" si="7"/>
      </c>
      <c r="S14" s="73">
        <f t="shared" si="0"/>
      </c>
      <c r="T14" s="73">
        <f t="shared" si="1"/>
      </c>
      <c r="U14" s="73">
        <f t="shared" si="1"/>
      </c>
      <c r="V14" s="73">
        <f t="shared" si="1"/>
      </c>
      <c r="W14" s="73">
        <f t="shared" si="1"/>
      </c>
      <c r="X14" s="73">
        <f t="shared" si="1"/>
      </c>
      <c r="Y14" s="73">
        <f t="shared" si="1"/>
      </c>
      <c r="Z14" s="73">
        <f t="shared" si="1"/>
      </c>
      <c r="AA14" s="73">
        <f t="shared" si="1"/>
      </c>
      <c r="AB14" s="93">
        <f t="shared" si="8"/>
      </c>
      <c r="AC14" s="93">
        <f t="shared" si="2"/>
      </c>
      <c r="AD14" s="93">
        <f t="shared" si="2"/>
      </c>
      <c r="AE14" s="93">
        <f t="shared" si="2"/>
      </c>
      <c r="AF14" s="93">
        <f t="shared" si="9"/>
        <v>0</v>
      </c>
      <c r="AG14" s="93">
        <f t="shared" si="2"/>
      </c>
      <c r="AH14" s="93">
        <f t="shared" si="10"/>
        <v>0</v>
      </c>
    </row>
    <row r="15" spans="1:34" ht="17.25" customHeight="1">
      <c r="A15" s="77">
        <v>9</v>
      </c>
      <c r="B15" s="35"/>
      <c r="C15" s="37"/>
      <c r="D15" s="35"/>
      <c r="E15" s="37"/>
      <c r="F15" s="5"/>
      <c r="G15" s="6"/>
      <c r="H15" s="45"/>
      <c r="I15" s="7"/>
      <c r="J15" s="58"/>
      <c r="K15" s="71"/>
      <c r="L15" s="71"/>
      <c r="M15" s="71">
        <f t="shared" si="3"/>
      </c>
      <c r="N15" s="71">
        <f>IF(AB15="","",VLOOKUP(AF15,'基本データ'!$A$106:$B$112,2))</f>
      </c>
      <c r="O15" s="71">
        <f t="shared" si="4"/>
      </c>
      <c r="P15" s="71" t="str">
        <f t="shared" si="5"/>
        <v>　</v>
      </c>
      <c r="Q15" s="71">
        <f t="shared" si="6"/>
      </c>
      <c r="R15" s="72">
        <f t="shared" si="7"/>
      </c>
      <c r="S15" s="73">
        <f t="shared" si="0"/>
      </c>
      <c r="T15" s="73">
        <f t="shared" si="1"/>
      </c>
      <c r="U15" s="73">
        <f t="shared" si="1"/>
      </c>
      <c r="V15" s="73">
        <f t="shared" si="1"/>
      </c>
      <c r="W15" s="73">
        <f t="shared" si="1"/>
      </c>
      <c r="X15" s="73">
        <f t="shared" si="1"/>
      </c>
      <c r="Y15" s="73">
        <f t="shared" si="1"/>
      </c>
      <c r="Z15" s="73">
        <f t="shared" si="1"/>
      </c>
      <c r="AA15" s="73">
        <f t="shared" si="1"/>
      </c>
      <c r="AB15" s="93">
        <f t="shared" si="8"/>
      </c>
      <c r="AC15" s="93">
        <f t="shared" si="2"/>
      </c>
      <c r="AD15" s="93">
        <f t="shared" si="2"/>
      </c>
      <c r="AE15" s="93">
        <f t="shared" si="2"/>
      </c>
      <c r="AF15" s="93">
        <f t="shared" si="9"/>
        <v>0</v>
      </c>
      <c r="AG15" s="93">
        <f t="shared" si="2"/>
      </c>
      <c r="AH15" s="93">
        <f t="shared" si="10"/>
        <v>0</v>
      </c>
    </row>
    <row r="16" spans="1:34" ht="17.25" customHeight="1">
      <c r="A16" s="77">
        <v>10</v>
      </c>
      <c r="B16" s="35"/>
      <c r="C16" s="37"/>
      <c r="D16" s="35"/>
      <c r="E16" s="37"/>
      <c r="F16" s="5"/>
      <c r="G16" s="6"/>
      <c r="H16" s="45"/>
      <c r="I16" s="7"/>
      <c r="J16" s="58"/>
      <c r="K16" s="71"/>
      <c r="L16" s="71"/>
      <c r="M16" s="71">
        <f t="shared" si="3"/>
      </c>
      <c r="N16" s="71">
        <f>IF(AB16="","",VLOOKUP(AF16,'基本データ'!$A$106:$B$112,2))</f>
      </c>
      <c r="O16" s="71">
        <f t="shared" si="4"/>
      </c>
      <c r="P16" s="71" t="str">
        <f t="shared" si="5"/>
        <v>　</v>
      </c>
      <c r="Q16" s="71">
        <f t="shared" si="6"/>
      </c>
      <c r="R16" s="72">
        <f t="shared" si="7"/>
      </c>
      <c r="S16" s="73">
        <f t="shared" si="0"/>
      </c>
      <c r="T16" s="73">
        <f t="shared" si="1"/>
      </c>
      <c r="U16" s="73">
        <f t="shared" si="1"/>
      </c>
      <c r="V16" s="73">
        <f t="shared" si="1"/>
      </c>
      <c r="W16" s="73">
        <f t="shared" si="1"/>
      </c>
      <c r="X16" s="73">
        <f t="shared" si="1"/>
      </c>
      <c r="Y16" s="73">
        <f t="shared" si="1"/>
      </c>
      <c r="Z16" s="73">
        <f t="shared" si="1"/>
      </c>
      <c r="AA16" s="73">
        <f t="shared" si="1"/>
      </c>
      <c r="AB16" s="93">
        <f t="shared" si="8"/>
      </c>
      <c r="AC16" s="93">
        <f t="shared" si="2"/>
      </c>
      <c r="AD16" s="93">
        <f t="shared" si="2"/>
      </c>
      <c r="AE16" s="93">
        <f t="shared" si="2"/>
      </c>
      <c r="AF16" s="93">
        <f t="shared" si="9"/>
        <v>0</v>
      </c>
      <c r="AG16" s="93">
        <f t="shared" si="2"/>
      </c>
      <c r="AH16" s="93">
        <f t="shared" si="10"/>
        <v>0</v>
      </c>
    </row>
    <row r="17" spans="1:34" ht="17.25" customHeight="1">
      <c r="A17" s="77">
        <v>11</v>
      </c>
      <c r="B17" s="35"/>
      <c r="C17" s="37"/>
      <c r="D17" s="35"/>
      <c r="E17" s="37"/>
      <c r="F17" s="5"/>
      <c r="G17" s="6"/>
      <c r="H17" s="45"/>
      <c r="I17" s="7"/>
      <c r="J17" s="58"/>
      <c r="K17" s="71"/>
      <c r="L17" s="71"/>
      <c r="M17" s="71">
        <f t="shared" si="3"/>
      </c>
      <c r="N17" s="71">
        <f>IF(AB17="","",VLOOKUP(AF17,'基本データ'!$A$106:$B$112,2))</f>
      </c>
      <c r="O17" s="71">
        <f t="shared" si="4"/>
      </c>
      <c r="P17" s="71" t="str">
        <f t="shared" si="5"/>
        <v>　</v>
      </c>
      <c r="Q17" s="71">
        <f t="shared" si="6"/>
      </c>
      <c r="R17" s="72">
        <f t="shared" si="7"/>
      </c>
      <c r="S17" s="73">
        <f t="shared" si="0"/>
      </c>
      <c r="T17" s="73">
        <f t="shared" si="1"/>
      </c>
      <c r="U17" s="73">
        <f t="shared" si="1"/>
      </c>
      <c r="V17" s="73">
        <f t="shared" si="1"/>
      </c>
      <c r="W17" s="73">
        <f t="shared" si="1"/>
      </c>
      <c r="X17" s="73">
        <f t="shared" si="1"/>
      </c>
      <c r="Y17" s="73">
        <f t="shared" si="1"/>
      </c>
      <c r="Z17" s="73">
        <f t="shared" si="1"/>
      </c>
      <c r="AA17" s="73">
        <f t="shared" si="1"/>
      </c>
      <c r="AB17" s="93">
        <f t="shared" si="8"/>
      </c>
      <c r="AC17" s="93">
        <f t="shared" si="2"/>
      </c>
      <c r="AD17" s="93">
        <f t="shared" si="2"/>
      </c>
      <c r="AE17" s="93">
        <f t="shared" si="2"/>
      </c>
      <c r="AF17" s="93">
        <f t="shared" si="9"/>
        <v>0</v>
      </c>
      <c r="AG17" s="93">
        <f t="shared" si="2"/>
      </c>
      <c r="AH17" s="93">
        <f t="shared" si="10"/>
        <v>0</v>
      </c>
    </row>
    <row r="18" spans="1:34" ht="17.25" customHeight="1">
      <c r="A18" s="77">
        <v>12</v>
      </c>
      <c r="B18" s="35"/>
      <c r="C18" s="37"/>
      <c r="D18" s="35"/>
      <c r="E18" s="37"/>
      <c r="F18" s="5"/>
      <c r="G18" s="6"/>
      <c r="H18" s="45"/>
      <c r="I18" s="7"/>
      <c r="J18" s="58"/>
      <c r="K18" s="71"/>
      <c r="L18" s="71"/>
      <c r="M18" s="71">
        <f t="shared" si="3"/>
      </c>
      <c r="N18" s="71">
        <f>IF(AB18="","",VLOOKUP(AF18,'基本データ'!$A$106:$B$112,2))</f>
      </c>
      <c r="O18" s="71">
        <f t="shared" si="4"/>
      </c>
      <c r="P18" s="71" t="str">
        <f t="shared" si="5"/>
        <v>　</v>
      </c>
      <c r="Q18" s="71">
        <f t="shared" si="6"/>
      </c>
      <c r="R18" s="72">
        <f t="shared" si="7"/>
      </c>
      <c r="S18" s="73">
        <f t="shared" si="0"/>
      </c>
      <c r="T18" s="73">
        <f t="shared" si="1"/>
      </c>
      <c r="U18" s="73">
        <f t="shared" si="1"/>
      </c>
      <c r="V18" s="73">
        <f t="shared" si="1"/>
      </c>
      <c r="W18" s="73">
        <f t="shared" si="1"/>
      </c>
      <c r="X18" s="73">
        <f t="shared" si="1"/>
      </c>
      <c r="Y18" s="73">
        <f t="shared" si="1"/>
      </c>
      <c r="Z18" s="73">
        <f t="shared" si="1"/>
      </c>
      <c r="AA18" s="73">
        <f t="shared" si="1"/>
      </c>
      <c r="AB18" s="93">
        <f t="shared" si="8"/>
      </c>
      <c r="AC18" s="93">
        <f t="shared" si="2"/>
      </c>
      <c r="AD18" s="93">
        <f t="shared" si="2"/>
      </c>
      <c r="AE18" s="93">
        <f t="shared" si="2"/>
      </c>
      <c r="AF18" s="93">
        <f t="shared" si="9"/>
        <v>0</v>
      </c>
      <c r="AG18" s="93">
        <f t="shared" si="2"/>
      </c>
      <c r="AH18" s="93">
        <f t="shared" si="10"/>
        <v>0</v>
      </c>
    </row>
    <row r="19" spans="1:34" ht="17.25" customHeight="1">
      <c r="A19" s="77">
        <v>13</v>
      </c>
      <c r="B19" s="35"/>
      <c r="C19" s="37"/>
      <c r="D19" s="35"/>
      <c r="E19" s="37"/>
      <c r="F19" s="5"/>
      <c r="G19" s="79"/>
      <c r="H19" s="45"/>
      <c r="I19" s="7"/>
      <c r="J19" s="58"/>
      <c r="K19" s="71"/>
      <c r="L19" s="71"/>
      <c r="M19" s="71">
        <f t="shared" si="3"/>
      </c>
      <c r="N19" s="71">
        <f>IF(AB19="","",VLOOKUP(AF19,'基本データ'!$A$106:$B$112,2))</f>
      </c>
      <c r="O19" s="71">
        <f t="shared" si="4"/>
      </c>
      <c r="P19" s="71" t="str">
        <f t="shared" si="5"/>
        <v>　</v>
      </c>
      <c r="Q19" s="71">
        <f t="shared" si="6"/>
      </c>
      <c r="R19" s="72">
        <f t="shared" si="7"/>
      </c>
      <c r="S19" s="73">
        <f t="shared" si="0"/>
      </c>
      <c r="T19" s="73">
        <f t="shared" si="1"/>
      </c>
      <c r="U19" s="73">
        <f t="shared" si="1"/>
      </c>
      <c r="V19" s="73">
        <f t="shared" si="1"/>
      </c>
      <c r="W19" s="73">
        <f t="shared" si="1"/>
      </c>
      <c r="X19" s="73">
        <f t="shared" si="1"/>
      </c>
      <c r="Y19" s="73">
        <f t="shared" si="1"/>
      </c>
      <c r="Z19" s="73">
        <f t="shared" si="1"/>
      </c>
      <c r="AA19" s="73">
        <f t="shared" si="1"/>
      </c>
      <c r="AB19" s="93">
        <f t="shared" si="8"/>
      </c>
      <c r="AC19" s="93">
        <f t="shared" si="2"/>
      </c>
      <c r="AD19" s="93">
        <f t="shared" si="2"/>
      </c>
      <c r="AE19" s="93">
        <f t="shared" si="2"/>
      </c>
      <c r="AF19" s="93">
        <f t="shared" si="9"/>
        <v>0</v>
      </c>
      <c r="AG19" s="93">
        <f t="shared" si="2"/>
      </c>
      <c r="AH19" s="93">
        <f t="shared" si="10"/>
        <v>0</v>
      </c>
    </row>
    <row r="20" spans="1:34" ht="17.25" customHeight="1">
      <c r="A20" s="77">
        <v>14</v>
      </c>
      <c r="B20" s="35"/>
      <c r="C20" s="37"/>
      <c r="D20" s="35"/>
      <c r="E20" s="37"/>
      <c r="F20" s="5"/>
      <c r="G20" s="6"/>
      <c r="H20" s="45"/>
      <c r="I20" s="7"/>
      <c r="J20" s="58"/>
      <c r="K20" s="71"/>
      <c r="L20" s="71"/>
      <c r="M20" s="71">
        <f t="shared" si="3"/>
      </c>
      <c r="N20" s="71">
        <f>IF(AB20="","",VLOOKUP(AF20,'基本データ'!$A$106:$B$112,2))</f>
      </c>
      <c r="O20" s="71">
        <f t="shared" si="4"/>
      </c>
      <c r="P20" s="71" t="str">
        <f t="shared" si="5"/>
        <v>　</v>
      </c>
      <c r="Q20" s="71">
        <f t="shared" si="6"/>
      </c>
      <c r="R20" s="72">
        <f t="shared" si="7"/>
      </c>
      <c r="S20" s="73">
        <f t="shared" si="0"/>
      </c>
      <c r="T20" s="73">
        <f t="shared" si="1"/>
      </c>
      <c r="U20" s="73">
        <f t="shared" si="1"/>
      </c>
      <c r="V20" s="73">
        <f t="shared" si="1"/>
      </c>
      <c r="W20" s="73">
        <f t="shared" si="1"/>
      </c>
      <c r="X20" s="73">
        <f t="shared" si="1"/>
      </c>
      <c r="Y20" s="73">
        <f t="shared" si="1"/>
      </c>
      <c r="Z20" s="73">
        <f t="shared" si="1"/>
      </c>
      <c r="AA20" s="73">
        <f t="shared" si="1"/>
      </c>
      <c r="AB20" s="93">
        <f t="shared" si="8"/>
      </c>
      <c r="AC20" s="93">
        <f t="shared" si="2"/>
      </c>
      <c r="AD20" s="93">
        <f t="shared" si="2"/>
      </c>
      <c r="AE20" s="93">
        <f t="shared" si="2"/>
      </c>
      <c r="AF20" s="93">
        <f t="shared" si="9"/>
        <v>0</v>
      </c>
      <c r="AG20" s="93">
        <f t="shared" si="2"/>
      </c>
      <c r="AH20" s="93">
        <f t="shared" si="10"/>
        <v>0</v>
      </c>
    </row>
    <row r="21" spans="1:34" ht="17.25" customHeight="1">
      <c r="A21" s="77">
        <v>15</v>
      </c>
      <c r="B21" s="35"/>
      <c r="C21" s="37"/>
      <c r="D21" s="35"/>
      <c r="E21" s="37"/>
      <c r="F21" s="5"/>
      <c r="G21" s="6"/>
      <c r="H21" s="45"/>
      <c r="I21" s="7"/>
      <c r="J21" s="58"/>
      <c r="K21" s="71"/>
      <c r="L21" s="71"/>
      <c r="M21" s="71">
        <f t="shared" si="3"/>
      </c>
      <c r="N21" s="71">
        <f>IF(AB21="","",VLOOKUP(AF21,'基本データ'!$A$106:$B$112,2))</f>
      </c>
      <c r="O21" s="71">
        <f t="shared" si="4"/>
      </c>
      <c r="P21" s="71" t="str">
        <f t="shared" si="5"/>
        <v>　</v>
      </c>
      <c r="Q21" s="71">
        <f t="shared" si="6"/>
      </c>
      <c r="R21" s="72">
        <f t="shared" si="7"/>
      </c>
      <c r="S21" s="73">
        <f t="shared" si="0"/>
      </c>
      <c r="T21" s="73">
        <f t="shared" si="1"/>
      </c>
      <c r="U21" s="73">
        <f t="shared" si="1"/>
      </c>
      <c r="V21" s="73">
        <f t="shared" si="1"/>
      </c>
      <c r="W21" s="73">
        <f t="shared" si="1"/>
      </c>
      <c r="X21" s="73">
        <f t="shared" si="1"/>
      </c>
      <c r="Y21" s="73">
        <f t="shared" si="1"/>
      </c>
      <c r="Z21" s="73">
        <f t="shared" si="1"/>
      </c>
      <c r="AA21" s="73">
        <f t="shared" si="1"/>
      </c>
      <c r="AB21" s="93">
        <f t="shared" si="8"/>
      </c>
      <c r="AC21" s="93">
        <f t="shared" si="2"/>
      </c>
      <c r="AD21" s="93">
        <f t="shared" si="2"/>
      </c>
      <c r="AE21" s="93">
        <f t="shared" si="2"/>
      </c>
      <c r="AF21" s="93">
        <f t="shared" si="9"/>
        <v>0</v>
      </c>
      <c r="AG21" s="93">
        <f t="shared" si="2"/>
      </c>
      <c r="AH21" s="93">
        <f t="shared" si="10"/>
        <v>0</v>
      </c>
    </row>
    <row r="22" spans="1:34" ht="17.25" customHeight="1">
      <c r="A22" s="77">
        <v>16</v>
      </c>
      <c r="B22" s="35"/>
      <c r="C22" s="37"/>
      <c r="D22" s="35"/>
      <c r="E22" s="37"/>
      <c r="F22" s="5"/>
      <c r="G22" s="6"/>
      <c r="H22" s="45"/>
      <c r="I22" s="7"/>
      <c r="J22" s="58"/>
      <c r="K22" s="71"/>
      <c r="L22" s="71"/>
      <c r="M22" s="71">
        <f t="shared" si="3"/>
      </c>
      <c r="N22" s="71">
        <f>IF(AB22="","",VLOOKUP(AF22,'基本データ'!$A$106:$B$112,2))</f>
      </c>
      <c r="O22" s="71">
        <f t="shared" si="4"/>
      </c>
      <c r="P22" s="71" t="str">
        <f t="shared" si="5"/>
        <v>　</v>
      </c>
      <c r="Q22" s="71">
        <f t="shared" si="6"/>
      </c>
      <c r="R22" s="72">
        <f t="shared" si="7"/>
      </c>
      <c r="S22" s="73">
        <f t="shared" si="0"/>
      </c>
      <c r="T22" s="73">
        <f t="shared" si="1"/>
      </c>
      <c r="U22" s="73">
        <f t="shared" si="1"/>
      </c>
      <c r="V22" s="73">
        <f t="shared" si="1"/>
      </c>
      <c r="W22" s="73">
        <f t="shared" si="1"/>
      </c>
      <c r="X22" s="73">
        <f t="shared" si="1"/>
      </c>
      <c r="Y22" s="73">
        <f t="shared" si="1"/>
      </c>
      <c r="Z22" s="73">
        <f t="shared" si="1"/>
      </c>
      <c r="AA22" s="73">
        <f t="shared" si="1"/>
      </c>
      <c r="AB22" s="93">
        <f t="shared" si="8"/>
      </c>
      <c r="AC22" s="93">
        <f t="shared" si="2"/>
      </c>
      <c r="AD22" s="93">
        <f t="shared" si="2"/>
      </c>
      <c r="AE22" s="93">
        <f t="shared" si="2"/>
      </c>
      <c r="AF22" s="93">
        <f t="shared" si="9"/>
        <v>0</v>
      </c>
      <c r="AG22" s="93">
        <f t="shared" si="2"/>
      </c>
      <c r="AH22" s="93">
        <f t="shared" si="10"/>
        <v>0</v>
      </c>
    </row>
    <row r="23" spans="1:34" ht="17.25" customHeight="1">
      <c r="A23" s="77">
        <v>17</v>
      </c>
      <c r="B23" s="35"/>
      <c r="C23" s="37"/>
      <c r="D23" s="35"/>
      <c r="E23" s="37"/>
      <c r="F23" s="5"/>
      <c r="G23" s="6"/>
      <c r="H23" s="45"/>
      <c r="I23" s="7"/>
      <c r="J23" s="58"/>
      <c r="K23" s="71"/>
      <c r="L23" s="71"/>
      <c r="M23" s="71">
        <f t="shared" si="3"/>
      </c>
      <c r="N23" s="71">
        <f>IF(AB23="","",VLOOKUP(AF23,'基本データ'!$A$106:$B$112,2))</f>
      </c>
      <c r="O23" s="71">
        <f t="shared" si="4"/>
      </c>
      <c r="P23" s="71" t="str">
        <f t="shared" si="5"/>
        <v>　</v>
      </c>
      <c r="Q23" s="71">
        <f t="shared" si="6"/>
      </c>
      <c r="R23" s="72">
        <f t="shared" si="7"/>
      </c>
      <c r="S23" s="73">
        <f t="shared" si="0"/>
      </c>
      <c r="T23" s="73">
        <f aca="true" t="shared" si="11" ref="T23:T66">IF(ISERROR(L23),1,"")</f>
      </c>
      <c r="U23" s="73">
        <f aca="true" t="shared" si="12" ref="U23:U66">IF(ISERROR(M23),1,"")</f>
      </c>
      <c r="V23" s="73">
        <f aca="true" t="shared" si="13" ref="V23:V66">IF(ISERROR(N23),1,"")</f>
      </c>
      <c r="W23" s="73">
        <f aca="true" t="shared" si="14" ref="W23:W66">IF(ISERROR(O23),1,"")</f>
      </c>
      <c r="X23" s="73">
        <f aca="true" t="shared" si="15" ref="X23:X66">IF(ISERROR(P23),1,"")</f>
      </c>
      <c r="Y23" s="73">
        <f aca="true" t="shared" si="16" ref="Y23:Y66">IF(ISERROR(Q23),1,"")</f>
      </c>
      <c r="Z23" s="73">
        <f aca="true" t="shared" si="17" ref="Z23:Z66">IF(ISERROR(R23),1,"")</f>
      </c>
      <c r="AA23" s="73">
        <f aca="true" t="shared" si="18" ref="AA23:AA66">IF(ISERROR(S23),1,"")</f>
      </c>
      <c r="AB23" s="93">
        <f t="shared" si="8"/>
      </c>
      <c r="AC23" s="93">
        <f t="shared" si="8"/>
      </c>
      <c r="AD23" s="93">
        <f t="shared" si="8"/>
      </c>
      <c r="AE23" s="93">
        <f t="shared" si="8"/>
      </c>
      <c r="AF23" s="93">
        <f t="shared" si="9"/>
        <v>0</v>
      </c>
      <c r="AG23" s="93">
        <f t="shared" si="8"/>
      </c>
      <c r="AH23" s="93">
        <f t="shared" si="10"/>
        <v>0</v>
      </c>
    </row>
    <row r="24" spans="1:34" ht="17.25" customHeight="1">
      <c r="A24" s="77">
        <v>18</v>
      </c>
      <c r="B24" s="35"/>
      <c r="C24" s="37"/>
      <c r="D24" s="35"/>
      <c r="E24" s="37"/>
      <c r="F24" s="5"/>
      <c r="G24" s="6"/>
      <c r="H24" s="45"/>
      <c r="I24" s="7"/>
      <c r="J24" s="58"/>
      <c r="K24" s="71"/>
      <c r="L24" s="71"/>
      <c r="M24" s="71">
        <f t="shared" si="3"/>
      </c>
      <c r="N24" s="71">
        <f>IF(AB24="","",VLOOKUP(AF24,'基本データ'!$A$106:$B$112,2))</f>
      </c>
      <c r="O24" s="71">
        <f t="shared" si="4"/>
      </c>
      <c r="P24" s="71" t="str">
        <f t="shared" si="5"/>
        <v>　</v>
      </c>
      <c r="Q24" s="71">
        <f t="shared" si="6"/>
      </c>
      <c r="R24" s="72">
        <f t="shared" si="7"/>
      </c>
      <c r="S24" s="73">
        <f t="shared" si="0"/>
      </c>
      <c r="T24" s="73">
        <f t="shared" si="11"/>
      </c>
      <c r="U24" s="73">
        <f t="shared" si="12"/>
      </c>
      <c r="V24" s="73">
        <f t="shared" si="13"/>
      </c>
      <c r="W24" s="73">
        <f t="shared" si="14"/>
      </c>
      <c r="X24" s="73">
        <f t="shared" si="15"/>
      </c>
      <c r="Y24" s="73">
        <f t="shared" si="16"/>
      </c>
      <c r="Z24" s="73">
        <f t="shared" si="17"/>
      </c>
      <c r="AA24" s="73">
        <f t="shared" si="18"/>
      </c>
      <c r="AB24" s="93">
        <f t="shared" si="8"/>
      </c>
      <c r="AC24" s="93">
        <f t="shared" si="8"/>
      </c>
      <c r="AD24" s="93">
        <f t="shared" si="8"/>
      </c>
      <c r="AE24" s="93">
        <f t="shared" si="8"/>
      </c>
      <c r="AF24" s="93">
        <f t="shared" si="9"/>
        <v>0</v>
      </c>
      <c r="AG24" s="93">
        <f t="shared" si="8"/>
      </c>
      <c r="AH24" s="93">
        <f t="shared" si="10"/>
        <v>0</v>
      </c>
    </row>
    <row r="25" spans="1:34" ht="17.25" customHeight="1">
      <c r="A25" s="77">
        <v>19</v>
      </c>
      <c r="B25" s="35"/>
      <c r="C25" s="37"/>
      <c r="D25" s="35"/>
      <c r="E25" s="37"/>
      <c r="F25" s="5"/>
      <c r="G25" s="6"/>
      <c r="H25" s="45"/>
      <c r="I25" s="7"/>
      <c r="J25" s="58"/>
      <c r="K25" s="71"/>
      <c r="L25" s="71"/>
      <c r="M25" s="71">
        <f t="shared" si="3"/>
      </c>
      <c r="N25" s="71">
        <f>IF(AB25="","",VLOOKUP(AF25,'基本データ'!$A$106:$B$112,2))</f>
      </c>
      <c r="O25" s="71">
        <f t="shared" si="4"/>
      </c>
      <c r="P25" s="71" t="str">
        <f t="shared" si="5"/>
        <v>　</v>
      </c>
      <c r="Q25" s="71">
        <f t="shared" si="6"/>
      </c>
      <c r="R25" s="72">
        <f t="shared" si="7"/>
      </c>
      <c r="S25" s="73">
        <f t="shared" si="0"/>
      </c>
      <c r="T25" s="73">
        <f t="shared" si="11"/>
      </c>
      <c r="U25" s="73">
        <f t="shared" si="12"/>
      </c>
      <c r="V25" s="73">
        <f t="shared" si="13"/>
      </c>
      <c r="W25" s="73">
        <f t="shared" si="14"/>
      </c>
      <c r="X25" s="73">
        <f t="shared" si="15"/>
      </c>
      <c r="Y25" s="73">
        <f t="shared" si="16"/>
      </c>
      <c r="Z25" s="73">
        <f t="shared" si="17"/>
      </c>
      <c r="AA25" s="73">
        <f t="shared" si="18"/>
      </c>
      <c r="AB25" s="93">
        <f t="shared" si="8"/>
      </c>
      <c r="AC25" s="93">
        <f t="shared" si="8"/>
      </c>
      <c r="AD25" s="93">
        <f t="shared" si="8"/>
      </c>
      <c r="AE25" s="93">
        <f t="shared" si="8"/>
      </c>
      <c r="AF25" s="93">
        <f t="shared" si="9"/>
        <v>0</v>
      </c>
      <c r="AG25" s="93">
        <f t="shared" si="8"/>
      </c>
      <c r="AH25" s="93">
        <f t="shared" si="10"/>
        <v>0</v>
      </c>
    </row>
    <row r="26" spans="1:34" ht="17.25" customHeight="1">
      <c r="A26" s="77">
        <v>20</v>
      </c>
      <c r="B26" s="35"/>
      <c r="C26" s="37"/>
      <c r="D26" s="35"/>
      <c r="E26" s="37"/>
      <c r="F26" s="5"/>
      <c r="G26" s="6"/>
      <c r="H26" s="45"/>
      <c r="I26" s="7"/>
      <c r="J26" s="58"/>
      <c r="K26" s="71"/>
      <c r="L26" s="71"/>
      <c r="M26" s="71">
        <f t="shared" si="3"/>
      </c>
      <c r="N26" s="71">
        <f>IF(AB26="","",VLOOKUP(AF26,'基本データ'!$A$106:$B$112,2))</f>
      </c>
      <c r="O26" s="71">
        <f t="shared" si="4"/>
      </c>
      <c r="P26" s="71" t="str">
        <f t="shared" si="5"/>
        <v>　</v>
      </c>
      <c r="Q26" s="71">
        <f t="shared" si="6"/>
      </c>
      <c r="R26" s="72">
        <f t="shared" si="7"/>
      </c>
      <c r="S26" s="73">
        <f t="shared" si="0"/>
      </c>
      <c r="T26" s="73">
        <f t="shared" si="11"/>
      </c>
      <c r="U26" s="73">
        <f t="shared" si="12"/>
      </c>
      <c r="V26" s="73">
        <f t="shared" si="13"/>
      </c>
      <c r="W26" s="73">
        <f t="shared" si="14"/>
      </c>
      <c r="X26" s="73">
        <f t="shared" si="15"/>
      </c>
      <c r="Y26" s="73">
        <f t="shared" si="16"/>
      </c>
      <c r="Z26" s="73">
        <f t="shared" si="17"/>
      </c>
      <c r="AA26" s="73">
        <f t="shared" si="18"/>
      </c>
      <c r="AB26" s="93">
        <f t="shared" si="8"/>
      </c>
      <c r="AC26" s="93">
        <f t="shared" si="8"/>
      </c>
      <c r="AD26" s="93">
        <f t="shared" si="8"/>
      </c>
      <c r="AE26" s="93">
        <f t="shared" si="8"/>
      </c>
      <c r="AF26" s="93">
        <f t="shared" si="9"/>
        <v>0</v>
      </c>
      <c r="AG26" s="93">
        <f t="shared" si="8"/>
      </c>
      <c r="AH26" s="93">
        <f t="shared" si="10"/>
        <v>0</v>
      </c>
    </row>
    <row r="27" spans="1:34" ht="17.25" customHeight="1">
      <c r="A27" s="77">
        <v>21</v>
      </c>
      <c r="B27" s="35"/>
      <c r="C27" s="37"/>
      <c r="D27" s="35"/>
      <c r="E27" s="37"/>
      <c r="F27" s="5"/>
      <c r="G27" s="6"/>
      <c r="H27" s="45"/>
      <c r="I27" s="7"/>
      <c r="J27" s="58"/>
      <c r="K27" s="71"/>
      <c r="L27" s="71"/>
      <c r="M27" s="71">
        <f t="shared" si="3"/>
      </c>
      <c r="N27" s="71">
        <f>IF(AB27="","",VLOOKUP(AF27,'基本データ'!$A$106:$B$112,2))</f>
      </c>
      <c r="O27" s="71">
        <f t="shared" si="4"/>
      </c>
      <c r="P27" s="71" t="str">
        <f t="shared" si="5"/>
        <v>　</v>
      </c>
      <c r="Q27" s="71">
        <f t="shared" si="6"/>
      </c>
      <c r="R27" s="72">
        <f t="shared" si="7"/>
      </c>
      <c r="S27" s="73">
        <f t="shared" si="0"/>
      </c>
      <c r="T27" s="73">
        <f t="shared" si="11"/>
      </c>
      <c r="U27" s="73">
        <f t="shared" si="12"/>
      </c>
      <c r="V27" s="73">
        <f t="shared" si="13"/>
      </c>
      <c r="W27" s="73">
        <f t="shared" si="14"/>
      </c>
      <c r="X27" s="73">
        <f t="shared" si="15"/>
      </c>
      <c r="Y27" s="73">
        <f t="shared" si="16"/>
      </c>
      <c r="Z27" s="73">
        <f t="shared" si="17"/>
      </c>
      <c r="AA27" s="73">
        <f t="shared" si="18"/>
      </c>
      <c r="AB27" s="93">
        <f t="shared" si="8"/>
      </c>
      <c r="AC27" s="93">
        <f t="shared" si="8"/>
      </c>
      <c r="AD27" s="93">
        <f t="shared" si="8"/>
      </c>
      <c r="AE27" s="93">
        <f t="shared" si="8"/>
      </c>
      <c r="AF27" s="93">
        <f t="shared" si="9"/>
        <v>0</v>
      </c>
      <c r="AG27" s="93">
        <f t="shared" si="8"/>
      </c>
      <c r="AH27" s="93">
        <f t="shared" si="10"/>
        <v>0</v>
      </c>
    </row>
    <row r="28" spans="1:34" ht="17.25" customHeight="1">
      <c r="A28" s="77">
        <v>22</v>
      </c>
      <c r="B28" s="35"/>
      <c r="C28" s="37"/>
      <c r="D28" s="35"/>
      <c r="E28" s="37"/>
      <c r="F28" s="5"/>
      <c r="G28" s="6"/>
      <c r="H28" s="45"/>
      <c r="I28" s="7"/>
      <c r="J28" s="58"/>
      <c r="K28" s="71"/>
      <c r="L28" s="71"/>
      <c r="M28" s="71">
        <f t="shared" si="3"/>
      </c>
      <c r="N28" s="71">
        <f>IF(AB28="","",VLOOKUP(AF28,'基本データ'!$A$106:$B$112,2))</f>
      </c>
      <c r="O28" s="71">
        <f t="shared" si="4"/>
      </c>
      <c r="P28" s="71" t="str">
        <f t="shared" si="5"/>
        <v>　</v>
      </c>
      <c r="Q28" s="71">
        <f t="shared" si="6"/>
      </c>
      <c r="R28" s="72">
        <f t="shared" si="7"/>
      </c>
      <c r="S28" s="73">
        <f t="shared" si="0"/>
      </c>
      <c r="T28" s="73">
        <f t="shared" si="11"/>
      </c>
      <c r="U28" s="73">
        <f t="shared" si="12"/>
      </c>
      <c r="V28" s="73">
        <f t="shared" si="13"/>
      </c>
      <c r="W28" s="73">
        <f t="shared" si="14"/>
      </c>
      <c r="X28" s="73">
        <f t="shared" si="15"/>
      </c>
      <c r="Y28" s="73">
        <f t="shared" si="16"/>
      </c>
      <c r="Z28" s="73">
        <f t="shared" si="17"/>
      </c>
      <c r="AA28" s="73">
        <f t="shared" si="18"/>
      </c>
      <c r="AB28" s="93">
        <f t="shared" si="8"/>
      </c>
      <c r="AC28" s="93">
        <f t="shared" si="8"/>
      </c>
      <c r="AD28" s="93">
        <f t="shared" si="8"/>
      </c>
      <c r="AE28" s="93">
        <f t="shared" si="8"/>
      </c>
      <c r="AF28" s="93">
        <f t="shared" si="9"/>
        <v>0</v>
      </c>
      <c r="AG28" s="93">
        <f t="shared" si="8"/>
      </c>
      <c r="AH28" s="93">
        <f t="shared" si="10"/>
        <v>0</v>
      </c>
    </row>
    <row r="29" spans="1:34" ht="17.25" customHeight="1">
      <c r="A29" s="77">
        <v>23</v>
      </c>
      <c r="B29" s="35"/>
      <c r="C29" s="37"/>
      <c r="D29" s="35"/>
      <c r="E29" s="37"/>
      <c r="F29" s="5"/>
      <c r="G29" s="6"/>
      <c r="H29" s="45"/>
      <c r="I29" s="7"/>
      <c r="J29" s="58"/>
      <c r="K29" s="71"/>
      <c r="L29" s="71"/>
      <c r="M29" s="71">
        <f t="shared" si="3"/>
      </c>
      <c r="N29" s="71">
        <f>IF(AB29="","",VLOOKUP(AF29,'基本データ'!$A$106:$B$112,2))</f>
      </c>
      <c r="O29" s="71">
        <f t="shared" si="4"/>
      </c>
      <c r="P29" s="71" t="str">
        <f t="shared" si="5"/>
        <v>　</v>
      </c>
      <c r="Q29" s="71">
        <f t="shared" si="6"/>
      </c>
      <c r="R29" s="72">
        <f t="shared" si="7"/>
      </c>
      <c r="S29" s="73">
        <f t="shared" si="0"/>
      </c>
      <c r="T29" s="73">
        <f t="shared" si="11"/>
      </c>
      <c r="U29" s="73">
        <f t="shared" si="12"/>
      </c>
      <c r="V29" s="73">
        <f t="shared" si="13"/>
      </c>
      <c r="W29" s="73">
        <f t="shared" si="14"/>
      </c>
      <c r="X29" s="73">
        <f t="shared" si="15"/>
      </c>
      <c r="Y29" s="73">
        <f t="shared" si="16"/>
      </c>
      <c r="Z29" s="73">
        <f t="shared" si="17"/>
      </c>
      <c r="AA29" s="73">
        <f t="shared" si="18"/>
      </c>
      <c r="AB29" s="93">
        <f t="shared" si="8"/>
      </c>
      <c r="AC29" s="93">
        <f t="shared" si="8"/>
      </c>
      <c r="AD29" s="93">
        <f t="shared" si="8"/>
      </c>
      <c r="AE29" s="93">
        <f t="shared" si="8"/>
      </c>
      <c r="AF29" s="93">
        <f t="shared" si="9"/>
        <v>0</v>
      </c>
      <c r="AG29" s="93">
        <f t="shared" si="8"/>
      </c>
      <c r="AH29" s="93">
        <f t="shared" si="10"/>
        <v>0</v>
      </c>
    </row>
    <row r="30" spans="1:34" ht="17.25" customHeight="1">
      <c r="A30" s="77">
        <v>24</v>
      </c>
      <c r="B30" s="35"/>
      <c r="C30" s="37"/>
      <c r="D30" s="35"/>
      <c r="E30" s="37"/>
      <c r="F30" s="5"/>
      <c r="G30" s="6"/>
      <c r="H30" s="45"/>
      <c r="I30" s="7"/>
      <c r="J30" s="58"/>
      <c r="K30" s="71"/>
      <c r="L30" s="71"/>
      <c r="M30" s="71">
        <f t="shared" si="3"/>
      </c>
      <c r="N30" s="71">
        <f>IF(AB30="","",VLOOKUP(AF30,'基本データ'!$A$106:$B$112,2))</f>
      </c>
      <c r="O30" s="71">
        <f t="shared" si="4"/>
      </c>
      <c r="P30" s="71" t="str">
        <f t="shared" si="5"/>
        <v>　</v>
      </c>
      <c r="Q30" s="71">
        <f t="shared" si="6"/>
      </c>
      <c r="R30" s="72">
        <f t="shared" si="7"/>
      </c>
      <c r="S30" s="73">
        <f t="shared" si="0"/>
      </c>
      <c r="T30" s="73">
        <f t="shared" si="11"/>
      </c>
      <c r="U30" s="73">
        <f t="shared" si="12"/>
      </c>
      <c r="V30" s="73">
        <f t="shared" si="13"/>
      </c>
      <c r="W30" s="73">
        <f t="shared" si="14"/>
      </c>
      <c r="X30" s="73">
        <f t="shared" si="15"/>
      </c>
      <c r="Y30" s="73">
        <f t="shared" si="16"/>
      </c>
      <c r="Z30" s="73">
        <f t="shared" si="17"/>
      </c>
      <c r="AA30" s="73">
        <f t="shared" si="18"/>
      </c>
      <c r="AB30" s="93">
        <f t="shared" si="8"/>
      </c>
      <c r="AC30" s="93">
        <f t="shared" si="8"/>
      </c>
      <c r="AD30" s="93">
        <f t="shared" si="8"/>
      </c>
      <c r="AE30" s="93">
        <f t="shared" si="8"/>
      </c>
      <c r="AF30" s="93">
        <f t="shared" si="9"/>
        <v>0</v>
      </c>
      <c r="AG30" s="93">
        <f t="shared" si="8"/>
      </c>
      <c r="AH30" s="93">
        <f t="shared" si="10"/>
        <v>0</v>
      </c>
    </row>
    <row r="31" spans="1:34" ht="17.25" customHeight="1">
      <c r="A31" s="77">
        <v>25</v>
      </c>
      <c r="B31" s="35"/>
      <c r="C31" s="37"/>
      <c r="D31" s="35"/>
      <c r="E31" s="37"/>
      <c r="F31" s="5"/>
      <c r="G31" s="6"/>
      <c r="H31" s="45"/>
      <c r="I31" s="7"/>
      <c r="J31" s="58"/>
      <c r="K31" s="71"/>
      <c r="L31" s="71"/>
      <c r="M31" s="71">
        <f t="shared" si="3"/>
      </c>
      <c r="N31" s="71">
        <f>IF(AB31="","",VLOOKUP(AF31,'基本データ'!$A$106:$B$112,2))</f>
      </c>
      <c r="O31" s="71">
        <f t="shared" si="4"/>
      </c>
      <c r="P31" s="71" t="str">
        <f t="shared" si="5"/>
        <v>　</v>
      </c>
      <c r="Q31" s="71">
        <f t="shared" si="6"/>
      </c>
      <c r="R31" s="72">
        <f t="shared" si="7"/>
      </c>
      <c r="S31" s="73">
        <f t="shared" si="0"/>
      </c>
      <c r="T31" s="73">
        <f t="shared" si="11"/>
      </c>
      <c r="U31" s="73">
        <f t="shared" si="12"/>
      </c>
      <c r="V31" s="73">
        <f t="shared" si="13"/>
      </c>
      <c r="W31" s="73">
        <f t="shared" si="14"/>
      </c>
      <c r="X31" s="73">
        <f t="shared" si="15"/>
      </c>
      <c r="Y31" s="73">
        <f t="shared" si="16"/>
      </c>
      <c r="Z31" s="73">
        <f t="shared" si="17"/>
      </c>
      <c r="AA31" s="73">
        <f t="shared" si="18"/>
      </c>
      <c r="AB31" s="93">
        <f t="shared" si="8"/>
      </c>
      <c r="AC31" s="93">
        <f t="shared" si="8"/>
      </c>
      <c r="AD31" s="93">
        <f t="shared" si="8"/>
      </c>
      <c r="AE31" s="93">
        <f t="shared" si="8"/>
      </c>
      <c r="AF31" s="93">
        <f t="shared" si="9"/>
        <v>0</v>
      </c>
      <c r="AG31" s="93">
        <f t="shared" si="8"/>
      </c>
      <c r="AH31" s="93">
        <f t="shared" si="10"/>
        <v>0</v>
      </c>
    </row>
    <row r="32" spans="1:34" ht="17.25" customHeight="1">
      <c r="A32" s="77">
        <v>26</v>
      </c>
      <c r="B32" s="35"/>
      <c r="C32" s="37"/>
      <c r="D32" s="35"/>
      <c r="E32" s="37"/>
      <c r="F32" s="5"/>
      <c r="G32" s="6"/>
      <c r="H32" s="45"/>
      <c r="I32" s="7"/>
      <c r="J32" s="58"/>
      <c r="K32" s="71"/>
      <c r="L32" s="71"/>
      <c r="M32" s="71">
        <f t="shared" si="3"/>
      </c>
      <c r="N32" s="71">
        <f>IF(AB32="","",VLOOKUP(AF32,'基本データ'!$A$106:$B$112,2))</f>
      </c>
      <c r="O32" s="71">
        <f t="shared" si="4"/>
      </c>
      <c r="P32" s="71" t="str">
        <f t="shared" si="5"/>
        <v>　</v>
      </c>
      <c r="Q32" s="71">
        <f t="shared" si="6"/>
      </c>
      <c r="R32" s="72">
        <f t="shared" si="7"/>
      </c>
      <c r="S32" s="73">
        <f t="shared" si="0"/>
      </c>
      <c r="T32" s="73">
        <f t="shared" si="11"/>
      </c>
      <c r="U32" s="73">
        <f t="shared" si="12"/>
      </c>
      <c r="V32" s="73">
        <f t="shared" si="13"/>
      </c>
      <c r="W32" s="73">
        <f t="shared" si="14"/>
      </c>
      <c r="X32" s="73">
        <f t="shared" si="15"/>
      </c>
      <c r="Y32" s="73">
        <f t="shared" si="16"/>
      </c>
      <c r="Z32" s="73">
        <f t="shared" si="17"/>
      </c>
      <c r="AA32" s="73">
        <f t="shared" si="18"/>
      </c>
      <c r="AB32" s="93">
        <f t="shared" si="8"/>
      </c>
      <c r="AC32" s="93">
        <f t="shared" si="8"/>
      </c>
      <c r="AD32" s="93">
        <f t="shared" si="8"/>
      </c>
      <c r="AE32" s="93">
        <f t="shared" si="8"/>
      </c>
      <c r="AF32" s="93">
        <f t="shared" si="9"/>
        <v>0</v>
      </c>
      <c r="AG32" s="93">
        <f t="shared" si="8"/>
      </c>
      <c r="AH32" s="93">
        <f t="shared" si="10"/>
        <v>0</v>
      </c>
    </row>
    <row r="33" spans="1:34" ht="17.25" customHeight="1">
      <c r="A33" s="77">
        <v>27</v>
      </c>
      <c r="B33" s="35"/>
      <c r="C33" s="37"/>
      <c r="D33" s="35"/>
      <c r="E33" s="37"/>
      <c r="F33" s="5"/>
      <c r="G33" s="6"/>
      <c r="H33" s="45"/>
      <c r="I33" s="7"/>
      <c r="J33" s="58"/>
      <c r="K33" s="71"/>
      <c r="L33" s="71"/>
      <c r="M33" s="71">
        <f t="shared" si="3"/>
      </c>
      <c r="N33" s="71">
        <f>IF(AB33="","",VLOOKUP(AF33,'基本データ'!$A$106:$B$112,2))</f>
      </c>
      <c r="O33" s="71">
        <f t="shared" si="4"/>
      </c>
      <c r="P33" s="71" t="str">
        <f t="shared" si="5"/>
        <v>　</v>
      </c>
      <c r="Q33" s="71">
        <f t="shared" si="6"/>
      </c>
      <c r="R33" s="72">
        <f t="shared" si="7"/>
      </c>
      <c r="S33" s="73">
        <f t="shared" si="0"/>
      </c>
      <c r="T33" s="73">
        <f t="shared" si="11"/>
      </c>
      <c r="U33" s="73">
        <f t="shared" si="12"/>
      </c>
      <c r="V33" s="73">
        <f t="shared" si="13"/>
      </c>
      <c r="W33" s="73">
        <f t="shared" si="14"/>
      </c>
      <c r="X33" s="73">
        <f t="shared" si="15"/>
      </c>
      <c r="Y33" s="73">
        <f t="shared" si="16"/>
      </c>
      <c r="Z33" s="73">
        <f t="shared" si="17"/>
      </c>
      <c r="AA33" s="73">
        <f t="shared" si="18"/>
      </c>
      <c r="AB33" s="93">
        <f t="shared" si="8"/>
      </c>
      <c r="AC33" s="93">
        <f t="shared" si="8"/>
      </c>
      <c r="AD33" s="93">
        <f t="shared" si="8"/>
      </c>
      <c r="AE33" s="93">
        <f t="shared" si="8"/>
      </c>
      <c r="AF33" s="93">
        <f t="shared" si="9"/>
        <v>0</v>
      </c>
      <c r="AG33" s="93">
        <f t="shared" si="8"/>
      </c>
      <c r="AH33" s="93">
        <f t="shared" si="10"/>
        <v>0</v>
      </c>
    </row>
    <row r="34" spans="1:34" ht="16.5" customHeight="1">
      <c r="A34" s="77">
        <v>28</v>
      </c>
      <c r="B34" s="35"/>
      <c r="C34" s="37"/>
      <c r="D34" s="35"/>
      <c r="E34" s="37"/>
      <c r="F34" s="5"/>
      <c r="G34" s="6"/>
      <c r="H34" s="45"/>
      <c r="I34" s="7"/>
      <c r="J34" s="58"/>
      <c r="K34" s="71"/>
      <c r="L34" s="71"/>
      <c r="M34" s="71">
        <f t="shared" si="3"/>
      </c>
      <c r="N34" s="71">
        <f>IF(AB34="","",VLOOKUP(AF34,'基本データ'!$A$106:$B$112,2))</f>
      </c>
      <c r="O34" s="71">
        <f t="shared" si="4"/>
      </c>
      <c r="P34" s="71" t="str">
        <f t="shared" si="5"/>
        <v>　</v>
      </c>
      <c r="Q34" s="71">
        <f t="shared" si="6"/>
      </c>
      <c r="R34" s="72">
        <f t="shared" si="7"/>
      </c>
      <c r="S34" s="73">
        <f t="shared" si="0"/>
      </c>
      <c r="T34" s="73">
        <f t="shared" si="11"/>
      </c>
      <c r="U34" s="73">
        <f t="shared" si="12"/>
      </c>
      <c r="V34" s="73">
        <f t="shared" si="13"/>
      </c>
      <c r="W34" s="73">
        <f t="shared" si="14"/>
      </c>
      <c r="X34" s="73">
        <f t="shared" si="15"/>
      </c>
      <c r="Y34" s="73">
        <f t="shared" si="16"/>
      </c>
      <c r="Z34" s="73">
        <f t="shared" si="17"/>
      </c>
      <c r="AA34" s="73">
        <f t="shared" si="18"/>
      </c>
      <c r="AB34" s="93">
        <f t="shared" si="8"/>
      </c>
      <c r="AC34" s="93">
        <f t="shared" si="8"/>
      </c>
      <c r="AD34" s="93">
        <f t="shared" si="8"/>
      </c>
      <c r="AE34" s="93">
        <f t="shared" si="8"/>
      </c>
      <c r="AF34" s="93">
        <f t="shared" si="9"/>
        <v>0</v>
      </c>
      <c r="AG34" s="93">
        <f t="shared" si="8"/>
      </c>
      <c r="AH34" s="93">
        <f t="shared" si="10"/>
        <v>0</v>
      </c>
    </row>
    <row r="35" spans="1:34" ht="16.5" customHeight="1">
      <c r="A35" s="77">
        <v>29</v>
      </c>
      <c r="B35" s="35"/>
      <c r="C35" s="37"/>
      <c r="D35" s="35"/>
      <c r="E35" s="37"/>
      <c r="F35" s="5"/>
      <c r="G35" s="6"/>
      <c r="H35" s="45"/>
      <c r="I35" s="7"/>
      <c r="J35" s="58"/>
      <c r="K35" s="71"/>
      <c r="L35" s="71"/>
      <c r="M35" s="71">
        <f t="shared" si="3"/>
      </c>
      <c r="N35" s="71">
        <f>IF(AB35="","",VLOOKUP(AF35,'基本データ'!$A$106:$B$112,2))</f>
      </c>
      <c r="O35" s="71">
        <f t="shared" si="4"/>
      </c>
      <c r="P35" s="71" t="str">
        <f t="shared" si="5"/>
        <v>　</v>
      </c>
      <c r="Q35" s="71">
        <f t="shared" si="6"/>
      </c>
      <c r="R35" s="72">
        <f t="shared" si="7"/>
      </c>
      <c r="S35" s="73">
        <f t="shared" si="0"/>
      </c>
      <c r="T35" s="73">
        <f t="shared" si="11"/>
      </c>
      <c r="U35" s="73">
        <f t="shared" si="12"/>
      </c>
      <c r="V35" s="73">
        <f t="shared" si="13"/>
      </c>
      <c r="W35" s="73">
        <f t="shared" si="14"/>
      </c>
      <c r="X35" s="73">
        <f t="shared" si="15"/>
      </c>
      <c r="Y35" s="73">
        <f t="shared" si="16"/>
      </c>
      <c r="Z35" s="73">
        <f t="shared" si="17"/>
      </c>
      <c r="AA35" s="73">
        <f t="shared" si="18"/>
      </c>
      <c r="AB35" s="93">
        <f t="shared" si="8"/>
      </c>
      <c r="AC35" s="93">
        <f t="shared" si="8"/>
      </c>
      <c r="AD35" s="93">
        <f t="shared" si="8"/>
      </c>
      <c r="AE35" s="93">
        <f t="shared" si="8"/>
      </c>
      <c r="AF35" s="93">
        <f t="shared" si="9"/>
        <v>0</v>
      </c>
      <c r="AG35" s="93">
        <f t="shared" si="8"/>
      </c>
      <c r="AH35" s="93">
        <f t="shared" si="10"/>
        <v>0</v>
      </c>
    </row>
    <row r="36" spans="1:34" ht="16.5" customHeight="1" thickBot="1">
      <c r="A36" s="78">
        <v>30</v>
      </c>
      <c r="B36" s="36"/>
      <c r="C36" s="38"/>
      <c r="D36" s="36"/>
      <c r="E36" s="38"/>
      <c r="F36" s="9"/>
      <c r="G36" s="8"/>
      <c r="H36" s="46"/>
      <c r="I36" s="10"/>
      <c r="J36" s="58"/>
      <c r="K36" s="71"/>
      <c r="L36" s="71"/>
      <c r="M36" s="71">
        <f t="shared" si="3"/>
      </c>
      <c r="N36" s="71">
        <f>IF(AB36="","",VLOOKUP(AF36,'基本データ'!$A$106:$B$112,2))</f>
      </c>
      <c r="O36" s="71">
        <f t="shared" si="4"/>
      </c>
      <c r="P36" s="71" t="str">
        <f t="shared" si="5"/>
        <v>　</v>
      </c>
      <c r="Q36" s="71">
        <f t="shared" si="6"/>
      </c>
      <c r="R36" s="72">
        <f t="shared" si="7"/>
      </c>
      <c r="S36" s="73">
        <f t="shared" si="0"/>
      </c>
      <c r="T36" s="73">
        <f t="shared" si="11"/>
      </c>
      <c r="U36" s="73">
        <f t="shared" si="12"/>
      </c>
      <c r="V36" s="73">
        <f t="shared" si="13"/>
      </c>
      <c r="W36" s="73">
        <f t="shared" si="14"/>
      </c>
      <c r="X36" s="73">
        <f t="shared" si="15"/>
      </c>
      <c r="Y36" s="73">
        <f t="shared" si="16"/>
      </c>
      <c r="Z36" s="73">
        <f t="shared" si="17"/>
      </c>
      <c r="AA36" s="73">
        <f t="shared" si="18"/>
      </c>
      <c r="AB36" s="93">
        <f t="shared" si="8"/>
      </c>
      <c r="AC36" s="93">
        <f t="shared" si="8"/>
      </c>
      <c r="AD36" s="93">
        <f t="shared" si="8"/>
      </c>
      <c r="AE36" s="93">
        <f t="shared" si="8"/>
      </c>
      <c r="AF36" s="93">
        <f t="shared" si="9"/>
        <v>0</v>
      </c>
      <c r="AG36" s="93">
        <f t="shared" si="8"/>
      </c>
      <c r="AH36" s="93">
        <f t="shared" si="10"/>
        <v>0</v>
      </c>
    </row>
    <row r="37" spans="1:34" ht="16.5" customHeight="1">
      <c r="A37" s="13"/>
      <c r="B37" s="12"/>
      <c r="C37" s="12"/>
      <c r="D37" s="12"/>
      <c r="E37" s="12"/>
      <c r="F37" s="11"/>
      <c r="G37" s="12"/>
      <c r="H37" s="50"/>
      <c r="I37" s="12"/>
      <c r="J37" s="58"/>
      <c r="K37" s="71"/>
      <c r="L37" s="71"/>
      <c r="M37" s="71">
        <f t="shared" si="3"/>
      </c>
      <c r="N37" s="71">
        <f>IF(AB37="","",VLOOKUP(AF37,'基本データ'!$A$106:$B$112,2))</f>
      </c>
      <c r="O37" s="71">
        <f t="shared" si="4"/>
      </c>
      <c r="P37" s="71" t="str">
        <f t="shared" si="5"/>
        <v>　</v>
      </c>
      <c r="Q37" s="71">
        <f t="shared" si="6"/>
      </c>
      <c r="R37" s="72">
        <f t="shared" si="7"/>
      </c>
      <c r="S37" s="73">
        <f t="shared" si="0"/>
      </c>
      <c r="T37" s="73">
        <f t="shared" si="11"/>
      </c>
      <c r="U37" s="73">
        <f t="shared" si="12"/>
      </c>
      <c r="V37" s="73">
        <f t="shared" si="13"/>
      </c>
      <c r="W37" s="73">
        <f t="shared" si="14"/>
      </c>
      <c r="X37" s="73">
        <f t="shared" si="15"/>
      </c>
      <c r="Y37" s="73">
        <f t="shared" si="16"/>
      </c>
      <c r="Z37" s="73">
        <f t="shared" si="17"/>
      </c>
      <c r="AA37" s="73">
        <f t="shared" si="18"/>
      </c>
      <c r="AB37" s="93">
        <f t="shared" si="8"/>
      </c>
      <c r="AC37" s="93">
        <f t="shared" si="8"/>
      </c>
      <c r="AD37" s="93">
        <f t="shared" si="8"/>
      </c>
      <c r="AE37" s="93">
        <f t="shared" si="8"/>
      </c>
      <c r="AF37" s="93">
        <f t="shared" si="9"/>
        <v>0</v>
      </c>
      <c r="AG37" s="93">
        <f t="shared" si="8"/>
      </c>
      <c r="AH37" s="93">
        <f t="shared" si="10"/>
        <v>0</v>
      </c>
    </row>
    <row r="38" spans="1:34" ht="16.5" customHeight="1">
      <c r="A38" s="13"/>
      <c r="B38" s="12"/>
      <c r="C38" s="12"/>
      <c r="D38" s="12"/>
      <c r="E38" s="12"/>
      <c r="F38" s="11"/>
      <c r="G38" s="12"/>
      <c r="H38" s="50"/>
      <c r="I38" s="12"/>
      <c r="J38" s="58"/>
      <c r="K38" s="71"/>
      <c r="L38" s="71"/>
      <c r="M38" s="71">
        <f t="shared" si="3"/>
      </c>
      <c r="N38" s="71">
        <f>IF(AB38="","",VLOOKUP(AF38,'基本データ'!$A$106:$B$112,2))</f>
      </c>
      <c r="O38" s="71">
        <f t="shared" si="4"/>
      </c>
      <c r="P38" s="71" t="str">
        <f t="shared" si="5"/>
        <v>　</v>
      </c>
      <c r="Q38" s="71">
        <f t="shared" si="6"/>
      </c>
      <c r="R38" s="72">
        <f t="shared" si="7"/>
      </c>
      <c r="S38" s="73">
        <f t="shared" si="0"/>
      </c>
      <c r="T38" s="73">
        <f t="shared" si="11"/>
      </c>
      <c r="U38" s="73">
        <f t="shared" si="12"/>
      </c>
      <c r="V38" s="73">
        <f t="shared" si="13"/>
      </c>
      <c r="W38" s="73">
        <f t="shared" si="14"/>
      </c>
      <c r="X38" s="73">
        <f t="shared" si="15"/>
      </c>
      <c r="Y38" s="73">
        <f t="shared" si="16"/>
      </c>
      <c r="Z38" s="73">
        <f t="shared" si="17"/>
      </c>
      <c r="AA38" s="73">
        <f t="shared" si="18"/>
      </c>
      <c r="AB38" s="93">
        <f t="shared" si="8"/>
      </c>
      <c r="AC38" s="93">
        <f t="shared" si="8"/>
      </c>
      <c r="AD38" s="93">
        <f t="shared" si="8"/>
      </c>
      <c r="AE38" s="93">
        <f t="shared" si="8"/>
      </c>
      <c r="AF38" s="93">
        <f t="shared" si="9"/>
        <v>0</v>
      </c>
      <c r="AG38" s="93">
        <f t="shared" si="8"/>
      </c>
      <c r="AH38" s="93">
        <f t="shared" si="10"/>
        <v>0</v>
      </c>
    </row>
    <row r="39" spans="1:34" ht="16.5" customHeight="1">
      <c r="A39" s="13"/>
      <c r="B39" s="12"/>
      <c r="C39" s="12"/>
      <c r="D39" s="12"/>
      <c r="E39" s="12"/>
      <c r="F39" s="11"/>
      <c r="G39" s="12"/>
      <c r="H39" s="50"/>
      <c r="I39" s="12"/>
      <c r="J39" s="58"/>
      <c r="K39" s="71"/>
      <c r="L39" s="71"/>
      <c r="M39" s="71">
        <f t="shared" si="3"/>
      </c>
      <c r="N39" s="71">
        <f>IF(AB39="","",VLOOKUP(AF39,'基本データ'!$A$106:$B$112,2))</f>
      </c>
      <c r="O39" s="71">
        <f t="shared" si="4"/>
      </c>
      <c r="P39" s="71" t="str">
        <f t="shared" si="5"/>
        <v>　</v>
      </c>
      <c r="Q39" s="71">
        <f t="shared" si="6"/>
      </c>
      <c r="R39" s="72">
        <f t="shared" si="7"/>
      </c>
      <c r="S39" s="73">
        <f aca="true" t="shared" si="19" ref="S39:S66">IF(ISERROR(K39),1,"")</f>
      </c>
      <c r="T39" s="73">
        <f t="shared" si="11"/>
      </c>
      <c r="U39" s="73">
        <f t="shared" si="12"/>
      </c>
      <c r="V39" s="73">
        <f t="shared" si="13"/>
      </c>
      <c r="W39" s="73">
        <f t="shared" si="14"/>
      </c>
      <c r="X39" s="73">
        <f t="shared" si="15"/>
      </c>
      <c r="Y39" s="73">
        <f t="shared" si="16"/>
      </c>
      <c r="Z39" s="73">
        <f t="shared" si="17"/>
      </c>
      <c r="AA39" s="73">
        <f t="shared" si="18"/>
      </c>
      <c r="AB39" s="93">
        <f t="shared" si="8"/>
      </c>
      <c r="AC39" s="93">
        <f t="shared" si="8"/>
      </c>
      <c r="AD39" s="93">
        <f t="shared" si="8"/>
      </c>
      <c r="AE39" s="93">
        <f t="shared" si="8"/>
      </c>
      <c r="AF39" s="93">
        <f t="shared" si="9"/>
        <v>0</v>
      </c>
      <c r="AG39" s="93">
        <f t="shared" si="8"/>
      </c>
      <c r="AH39" s="93">
        <f t="shared" si="10"/>
        <v>0</v>
      </c>
    </row>
    <row r="40" spans="1:34" ht="16.5" customHeight="1">
      <c r="A40" s="13"/>
      <c r="B40" s="12"/>
      <c r="C40" s="12"/>
      <c r="D40" s="12"/>
      <c r="E40" s="12"/>
      <c r="F40" s="11"/>
      <c r="G40" s="12"/>
      <c r="H40" s="50"/>
      <c r="I40" s="12"/>
      <c r="J40" s="58"/>
      <c r="K40" s="71"/>
      <c r="L40" s="71"/>
      <c r="M40" s="71">
        <f t="shared" si="3"/>
      </c>
      <c r="N40" s="71">
        <f>IF(AB40="","",VLOOKUP(AF40,'基本データ'!$A$106:$B$112,2))</f>
      </c>
      <c r="O40" s="71">
        <f t="shared" si="4"/>
      </c>
      <c r="P40" s="71" t="str">
        <f t="shared" si="5"/>
        <v>　</v>
      </c>
      <c r="Q40" s="71">
        <f t="shared" si="6"/>
      </c>
      <c r="R40" s="72">
        <f t="shared" si="7"/>
      </c>
      <c r="S40" s="73">
        <f t="shared" si="19"/>
      </c>
      <c r="T40" s="73">
        <f t="shared" si="11"/>
      </c>
      <c r="U40" s="73">
        <f t="shared" si="12"/>
      </c>
      <c r="V40" s="73">
        <f t="shared" si="13"/>
      </c>
      <c r="W40" s="73">
        <f t="shared" si="14"/>
      </c>
      <c r="X40" s="73">
        <f t="shared" si="15"/>
      </c>
      <c r="Y40" s="73">
        <f t="shared" si="16"/>
      </c>
      <c r="Z40" s="73">
        <f t="shared" si="17"/>
      </c>
      <c r="AA40" s="73">
        <f t="shared" si="18"/>
      </c>
      <c r="AB40" s="93">
        <f aca="true" t="shared" si="20" ref="AB40:AG66">TRIM(INDEX($A:$I,ROW(),COLUMN()-26))</f>
      </c>
      <c r="AC40" s="93">
        <f t="shared" si="20"/>
      </c>
      <c r="AD40" s="93">
        <f t="shared" si="20"/>
      </c>
      <c r="AE40" s="93">
        <f t="shared" si="20"/>
      </c>
      <c r="AF40" s="93">
        <f t="shared" si="9"/>
        <v>0</v>
      </c>
      <c r="AG40" s="93">
        <f t="shared" si="20"/>
      </c>
      <c r="AH40" s="93">
        <f t="shared" si="10"/>
        <v>0</v>
      </c>
    </row>
    <row r="41" spans="1:34" ht="16.5" customHeight="1">
      <c r="A41" s="58"/>
      <c r="B41" s="51"/>
      <c r="C41" s="51"/>
      <c r="D41" s="51"/>
      <c r="E41" s="51"/>
      <c r="F41" s="51"/>
      <c r="G41" s="51"/>
      <c r="H41" s="52"/>
      <c r="I41" s="51"/>
      <c r="J41" s="58"/>
      <c r="K41" s="71"/>
      <c r="L41" s="71"/>
      <c r="M41" s="71">
        <f t="shared" si="3"/>
      </c>
      <c r="N41" s="71">
        <f>IF(AB41="","",VLOOKUP(AF41,'基本データ'!$A$106:$B$112,2))</f>
      </c>
      <c r="O41" s="71">
        <f t="shared" si="4"/>
      </c>
      <c r="P41" s="71" t="str">
        <f t="shared" si="5"/>
        <v>　</v>
      </c>
      <c r="Q41" s="71">
        <f t="shared" si="6"/>
      </c>
      <c r="R41" s="72">
        <f t="shared" si="7"/>
      </c>
      <c r="S41" s="73">
        <f t="shared" si="19"/>
      </c>
      <c r="T41" s="73">
        <f t="shared" si="11"/>
      </c>
      <c r="U41" s="73">
        <f t="shared" si="12"/>
      </c>
      <c r="V41" s="73">
        <f t="shared" si="13"/>
      </c>
      <c r="W41" s="73">
        <f t="shared" si="14"/>
      </c>
      <c r="X41" s="73">
        <f t="shared" si="15"/>
      </c>
      <c r="Y41" s="73">
        <f t="shared" si="16"/>
      </c>
      <c r="Z41" s="73">
        <f t="shared" si="17"/>
      </c>
      <c r="AA41" s="73">
        <f t="shared" si="18"/>
      </c>
      <c r="AB41" s="93">
        <f t="shared" si="20"/>
      </c>
      <c r="AC41" s="93">
        <f t="shared" si="20"/>
      </c>
      <c r="AD41" s="93">
        <f t="shared" si="20"/>
      </c>
      <c r="AE41" s="93">
        <f t="shared" si="20"/>
      </c>
      <c r="AF41" s="93">
        <f t="shared" si="9"/>
        <v>0</v>
      </c>
      <c r="AG41" s="93">
        <f t="shared" si="20"/>
      </c>
      <c r="AH41" s="93">
        <f t="shared" si="10"/>
        <v>0</v>
      </c>
    </row>
    <row r="42" spans="1:34" ht="16.5" customHeight="1">
      <c r="A42" s="58"/>
      <c r="B42" s="51"/>
      <c r="C42" s="51"/>
      <c r="D42" s="51"/>
      <c r="E42" s="51"/>
      <c r="F42" s="51"/>
      <c r="G42" s="51"/>
      <c r="H42" s="52"/>
      <c r="I42" s="51"/>
      <c r="J42" s="58"/>
      <c r="K42" s="71"/>
      <c r="L42" s="71"/>
      <c r="M42" s="71">
        <f t="shared" si="3"/>
      </c>
      <c r="N42" s="71">
        <f>IF(AB42="","",VLOOKUP(AF42,'基本データ'!$A$106:$B$112,2))</f>
      </c>
      <c r="O42" s="71">
        <f t="shared" si="4"/>
      </c>
      <c r="P42" s="71" t="str">
        <f t="shared" si="5"/>
        <v>　</v>
      </c>
      <c r="Q42" s="71">
        <f t="shared" si="6"/>
      </c>
      <c r="R42" s="72">
        <f t="shared" si="7"/>
      </c>
      <c r="S42" s="73">
        <f t="shared" si="19"/>
      </c>
      <c r="T42" s="73">
        <f t="shared" si="11"/>
      </c>
      <c r="U42" s="73">
        <f t="shared" si="12"/>
      </c>
      <c r="V42" s="73">
        <f t="shared" si="13"/>
      </c>
      <c r="W42" s="73">
        <f t="shared" si="14"/>
      </c>
      <c r="X42" s="73">
        <f t="shared" si="15"/>
      </c>
      <c r="Y42" s="73">
        <f t="shared" si="16"/>
      </c>
      <c r="Z42" s="73">
        <f t="shared" si="17"/>
      </c>
      <c r="AA42" s="73">
        <f t="shared" si="18"/>
      </c>
      <c r="AB42" s="93">
        <f t="shared" si="20"/>
      </c>
      <c r="AC42" s="93">
        <f t="shared" si="20"/>
      </c>
      <c r="AD42" s="93">
        <f t="shared" si="20"/>
      </c>
      <c r="AE42" s="93">
        <f t="shared" si="20"/>
      </c>
      <c r="AF42" s="93">
        <f t="shared" si="9"/>
        <v>0</v>
      </c>
      <c r="AG42" s="93">
        <f t="shared" si="20"/>
      </c>
      <c r="AH42" s="93">
        <f t="shared" si="10"/>
        <v>0</v>
      </c>
    </row>
    <row r="43" spans="1:34" ht="16.5" customHeight="1">
      <c r="A43" s="58"/>
      <c r="B43" s="51"/>
      <c r="C43" s="51"/>
      <c r="D43" s="51"/>
      <c r="E43" s="51"/>
      <c r="F43" s="51"/>
      <c r="G43" s="51"/>
      <c r="H43" s="52"/>
      <c r="I43" s="51"/>
      <c r="J43" s="58"/>
      <c r="K43" s="71"/>
      <c r="L43" s="71"/>
      <c r="M43" s="71">
        <f t="shared" si="3"/>
      </c>
      <c r="N43" s="71">
        <f>IF(AB43="","",VLOOKUP(AF43,'基本データ'!$A$106:$B$112,2))</f>
      </c>
      <c r="O43" s="71">
        <f t="shared" si="4"/>
      </c>
      <c r="P43" s="71" t="str">
        <f t="shared" si="5"/>
        <v>　</v>
      </c>
      <c r="Q43" s="71">
        <f t="shared" si="6"/>
      </c>
      <c r="R43" s="72">
        <f t="shared" si="7"/>
      </c>
      <c r="S43" s="73">
        <f t="shared" si="19"/>
      </c>
      <c r="T43" s="73">
        <f t="shared" si="11"/>
      </c>
      <c r="U43" s="73">
        <f t="shared" si="12"/>
      </c>
      <c r="V43" s="73">
        <f t="shared" si="13"/>
      </c>
      <c r="W43" s="73">
        <f t="shared" si="14"/>
      </c>
      <c r="X43" s="73">
        <f t="shared" si="15"/>
      </c>
      <c r="Y43" s="73">
        <f t="shared" si="16"/>
      </c>
      <c r="Z43" s="73">
        <f t="shared" si="17"/>
      </c>
      <c r="AA43" s="73">
        <f t="shared" si="18"/>
      </c>
      <c r="AB43" s="93">
        <f t="shared" si="20"/>
      </c>
      <c r="AC43" s="93">
        <f t="shared" si="20"/>
      </c>
      <c r="AD43" s="93">
        <f t="shared" si="20"/>
      </c>
      <c r="AE43" s="93">
        <f t="shared" si="20"/>
      </c>
      <c r="AF43" s="93">
        <f t="shared" si="9"/>
        <v>0</v>
      </c>
      <c r="AG43" s="93">
        <f t="shared" si="20"/>
      </c>
      <c r="AH43" s="93">
        <f t="shared" si="10"/>
        <v>0</v>
      </c>
    </row>
    <row r="44" spans="1:34" ht="16.5" customHeight="1">
      <c r="A44" s="58"/>
      <c r="B44" s="51"/>
      <c r="C44" s="51"/>
      <c r="D44" s="51"/>
      <c r="E44" s="51"/>
      <c r="F44" s="51"/>
      <c r="G44" s="51"/>
      <c r="H44" s="52"/>
      <c r="I44" s="51"/>
      <c r="J44" s="58"/>
      <c r="K44" s="71"/>
      <c r="L44" s="71"/>
      <c r="M44" s="71">
        <f t="shared" si="3"/>
      </c>
      <c r="N44" s="71">
        <f>IF(AB44="","",VLOOKUP(AF44,'基本データ'!$A$106:$B$112,2))</f>
      </c>
      <c r="O44" s="71">
        <f t="shared" si="4"/>
      </c>
      <c r="P44" s="71" t="str">
        <f t="shared" si="5"/>
        <v>　</v>
      </c>
      <c r="Q44" s="71">
        <f t="shared" si="6"/>
      </c>
      <c r="R44" s="72">
        <f t="shared" si="7"/>
      </c>
      <c r="S44" s="73">
        <f t="shared" si="19"/>
      </c>
      <c r="T44" s="73">
        <f t="shared" si="11"/>
      </c>
      <c r="U44" s="73">
        <f t="shared" si="12"/>
      </c>
      <c r="V44" s="73">
        <f t="shared" si="13"/>
      </c>
      <c r="W44" s="73">
        <f t="shared" si="14"/>
      </c>
      <c r="X44" s="73">
        <f t="shared" si="15"/>
      </c>
      <c r="Y44" s="73">
        <f t="shared" si="16"/>
      </c>
      <c r="Z44" s="73">
        <f t="shared" si="17"/>
      </c>
      <c r="AA44" s="73">
        <f t="shared" si="18"/>
      </c>
      <c r="AB44" s="93">
        <f t="shared" si="20"/>
      </c>
      <c r="AC44" s="93">
        <f t="shared" si="20"/>
      </c>
      <c r="AD44" s="93">
        <f t="shared" si="20"/>
      </c>
      <c r="AE44" s="93">
        <f t="shared" si="20"/>
      </c>
      <c r="AF44" s="93">
        <f t="shared" si="9"/>
        <v>0</v>
      </c>
      <c r="AG44" s="93">
        <f t="shared" si="20"/>
      </c>
      <c r="AH44" s="93">
        <f t="shared" si="10"/>
        <v>0</v>
      </c>
    </row>
    <row r="45" spans="1:34" ht="16.5" customHeight="1">
      <c r="A45" s="58"/>
      <c r="B45" s="51"/>
      <c r="C45" s="51"/>
      <c r="D45" s="51"/>
      <c r="E45" s="51"/>
      <c r="F45" s="51"/>
      <c r="G45" s="51"/>
      <c r="H45" s="52"/>
      <c r="I45" s="51"/>
      <c r="J45" s="58"/>
      <c r="K45" s="71"/>
      <c r="L45" s="71"/>
      <c r="M45" s="71">
        <f t="shared" si="3"/>
      </c>
      <c r="N45" s="71">
        <f>IF(AB45="","",VLOOKUP(AF45,'基本データ'!$A$106:$B$112,2))</f>
      </c>
      <c r="O45" s="71">
        <f t="shared" si="4"/>
      </c>
      <c r="P45" s="71" t="str">
        <f t="shared" si="5"/>
        <v>　</v>
      </c>
      <c r="Q45" s="71">
        <f t="shared" si="6"/>
      </c>
      <c r="R45" s="72">
        <f t="shared" si="7"/>
      </c>
      <c r="S45" s="73">
        <f t="shared" si="19"/>
      </c>
      <c r="T45" s="73">
        <f t="shared" si="11"/>
      </c>
      <c r="U45" s="73">
        <f t="shared" si="12"/>
      </c>
      <c r="V45" s="73">
        <f t="shared" si="13"/>
      </c>
      <c r="W45" s="73">
        <f t="shared" si="14"/>
      </c>
      <c r="X45" s="73">
        <f t="shared" si="15"/>
      </c>
      <c r="Y45" s="73">
        <f t="shared" si="16"/>
      </c>
      <c r="Z45" s="73">
        <f t="shared" si="17"/>
      </c>
      <c r="AA45" s="73">
        <f t="shared" si="18"/>
      </c>
      <c r="AB45" s="93">
        <f t="shared" si="20"/>
      </c>
      <c r="AC45" s="93">
        <f t="shared" si="20"/>
      </c>
      <c r="AD45" s="93">
        <f t="shared" si="20"/>
      </c>
      <c r="AE45" s="93">
        <f t="shared" si="20"/>
      </c>
      <c r="AF45" s="93">
        <f t="shared" si="9"/>
        <v>0</v>
      </c>
      <c r="AG45" s="93">
        <f t="shared" si="20"/>
      </c>
      <c r="AH45" s="93">
        <f t="shared" si="10"/>
        <v>0</v>
      </c>
    </row>
    <row r="46" spans="1:34" ht="16.5" customHeight="1">
      <c r="A46" s="58"/>
      <c r="B46" s="51"/>
      <c r="C46" s="51"/>
      <c r="D46" s="51"/>
      <c r="E46" s="51"/>
      <c r="F46" s="51"/>
      <c r="G46" s="51"/>
      <c r="H46" s="52"/>
      <c r="I46" s="51"/>
      <c r="J46" s="58"/>
      <c r="K46" s="71"/>
      <c r="L46" s="71"/>
      <c r="M46" s="71">
        <f t="shared" si="3"/>
      </c>
      <c r="N46" s="71">
        <f>IF(AB46="","",VLOOKUP(AF46,'基本データ'!$A$106:$B$112,2))</f>
      </c>
      <c r="O46" s="71">
        <f t="shared" si="4"/>
      </c>
      <c r="P46" s="71" t="str">
        <f t="shared" si="5"/>
        <v>　</v>
      </c>
      <c r="Q46" s="71">
        <f t="shared" si="6"/>
      </c>
      <c r="R46" s="72">
        <f t="shared" si="7"/>
      </c>
      <c r="S46" s="73">
        <f t="shared" si="19"/>
      </c>
      <c r="T46" s="73">
        <f t="shared" si="11"/>
      </c>
      <c r="U46" s="73">
        <f t="shared" si="12"/>
      </c>
      <c r="V46" s="73">
        <f t="shared" si="13"/>
      </c>
      <c r="W46" s="73">
        <f t="shared" si="14"/>
      </c>
      <c r="X46" s="73">
        <f t="shared" si="15"/>
      </c>
      <c r="Y46" s="73">
        <f t="shared" si="16"/>
      </c>
      <c r="Z46" s="73">
        <f t="shared" si="17"/>
      </c>
      <c r="AA46" s="73">
        <f t="shared" si="18"/>
      </c>
      <c r="AB46" s="93">
        <f t="shared" si="20"/>
      </c>
      <c r="AC46" s="93">
        <f t="shared" si="20"/>
      </c>
      <c r="AD46" s="93">
        <f t="shared" si="20"/>
      </c>
      <c r="AE46" s="93">
        <f t="shared" si="20"/>
      </c>
      <c r="AF46" s="93">
        <f t="shared" si="9"/>
        <v>0</v>
      </c>
      <c r="AG46" s="93">
        <f t="shared" si="20"/>
      </c>
      <c r="AH46" s="93">
        <f t="shared" si="10"/>
        <v>0</v>
      </c>
    </row>
    <row r="47" spans="1:34" ht="16.5" customHeight="1">
      <c r="A47" s="58"/>
      <c r="B47" s="51"/>
      <c r="C47" s="51"/>
      <c r="D47" s="51"/>
      <c r="E47" s="51"/>
      <c r="F47" s="51"/>
      <c r="G47" s="51"/>
      <c r="H47" s="52"/>
      <c r="I47" s="51"/>
      <c r="J47" s="58"/>
      <c r="K47" s="71"/>
      <c r="L47" s="71"/>
      <c r="M47" s="71">
        <f t="shared" si="3"/>
      </c>
      <c r="N47" s="71">
        <f>IF(AB47="","",VLOOKUP(AF47,'基本データ'!$A$106:$B$112,2))</f>
      </c>
      <c r="O47" s="71">
        <f t="shared" si="4"/>
      </c>
      <c r="P47" s="71" t="str">
        <f t="shared" si="5"/>
        <v>　</v>
      </c>
      <c r="Q47" s="71">
        <f t="shared" si="6"/>
      </c>
      <c r="R47" s="72">
        <f t="shared" si="7"/>
      </c>
      <c r="S47" s="73">
        <f t="shared" si="19"/>
      </c>
      <c r="T47" s="73">
        <f t="shared" si="11"/>
      </c>
      <c r="U47" s="73">
        <f t="shared" si="12"/>
      </c>
      <c r="V47" s="73">
        <f t="shared" si="13"/>
      </c>
      <c r="W47" s="73">
        <f t="shared" si="14"/>
      </c>
      <c r="X47" s="73">
        <f t="shared" si="15"/>
      </c>
      <c r="Y47" s="73">
        <f t="shared" si="16"/>
      </c>
      <c r="Z47" s="73">
        <f t="shared" si="17"/>
      </c>
      <c r="AA47" s="73">
        <f t="shared" si="18"/>
      </c>
      <c r="AB47" s="93">
        <f t="shared" si="20"/>
      </c>
      <c r="AC47" s="93">
        <f t="shared" si="20"/>
      </c>
      <c r="AD47" s="93">
        <f t="shared" si="20"/>
      </c>
      <c r="AE47" s="93">
        <f t="shared" si="20"/>
      </c>
      <c r="AF47" s="93">
        <f t="shared" si="9"/>
        <v>0</v>
      </c>
      <c r="AG47" s="93">
        <f t="shared" si="20"/>
      </c>
      <c r="AH47" s="93">
        <f t="shared" si="10"/>
        <v>0</v>
      </c>
    </row>
    <row r="48" spans="1:34" ht="16.5" customHeight="1">
      <c r="A48" s="58"/>
      <c r="B48" s="51"/>
      <c r="C48" s="51"/>
      <c r="D48" s="51"/>
      <c r="E48" s="51"/>
      <c r="F48" s="51"/>
      <c r="G48" s="51"/>
      <c r="H48" s="52"/>
      <c r="I48" s="51"/>
      <c r="J48" s="58"/>
      <c r="K48" s="71"/>
      <c r="L48" s="71"/>
      <c r="M48" s="71">
        <f t="shared" si="3"/>
      </c>
      <c r="N48" s="71">
        <f>IF(AB48="","",VLOOKUP(AF48,'基本データ'!$A$106:$B$112,2))</f>
      </c>
      <c r="O48" s="71">
        <f t="shared" si="4"/>
      </c>
      <c r="P48" s="71" t="str">
        <f t="shared" si="5"/>
        <v>　</v>
      </c>
      <c r="Q48" s="71">
        <f t="shared" si="6"/>
      </c>
      <c r="R48" s="72">
        <f t="shared" si="7"/>
      </c>
      <c r="S48" s="73">
        <f t="shared" si="19"/>
      </c>
      <c r="T48" s="73">
        <f t="shared" si="11"/>
      </c>
      <c r="U48" s="73">
        <f t="shared" si="12"/>
      </c>
      <c r="V48" s="73">
        <f t="shared" si="13"/>
      </c>
      <c r="W48" s="73">
        <f t="shared" si="14"/>
      </c>
      <c r="X48" s="73">
        <f t="shared" si="15"/>
      </c>
      <c r="Y48" s="73">
        <f t="shared" si="16"/>
      </c>
      <c r="Z48" s="73">
        <f t="shared" si="17"/>
      </c>
      <c r="AA48" s="73">
        <f t="shared" si="18"/>
      </c>
      <c r="AB48" s="93">
        <f t="shared" si="20"/>
      </c>
      <c r="AC48" s="93">
        <f t="shared" si="20"/>
      </c>
      <c r="AD48" s="93">
        <f t="shared" si="20"/>
      </c>
      <c r="AE48" s="93">
        <f t="shared" si="20"/>
      </c>
      <c r="AF48" s="93">
        <f t="shared" si="9"/>
        <v>0</v>
      </c>
      <c r="AG48" s="93">
        <f t="shared" si="20"/>
      </c>
      <c r="AH48" s="93">
        <f t="shared" si="10"/>
        <v>0</v>
      </c>
    </row>
    <row r="49" spans="1:34" ht="16.5" customHeight="1">
      <c r="A49" s="58"/>
      <c r="B49" s="51"/>
      <c r="C49" s="51"/>
      <c r="D49" s="51"/>
      <c r="E49" s="51"/>
      <c r="F49" s="51"/>
      <c r="G49" s="51"/>
      <c r="H49" s="52"/>
      <c r="I49" s="51"/>
      <c r="J49" s="58"/>
      <c r="K49" s="71"/>
      <c r="L49" s="71"/>
      <c r="M49" s="71">
        <f t="shared" si="3"/>
      </c>
      <c r="N49" s="71">
        <f>IF(AB49="","",VLOOKUP(AF49,'基本データ'!$A$106:$B$112,2))</f>
      </c>
      <c r="O49" s="71">
        <f t="shared" si="4"/>
      </c>
      <c r="P49" s="71" t="str">
        <f t="shared" si="5"/>
        <v>　</v>
      </c>
      <c r="Q49" s="71">
        <f t="shared" si="6"/>
      </c>
      <c r="R49" s="72">
        <f t="shared" si="7"/>
      </c>
      <c r="S49" s="73">
        <f t="shared" si="19"/>
      </c>
      <c r="T49" s="73">
        <f t="shared" si="11"/>
      </c>
      <c r="U49" s="73">
        <f t="shared" si="12"/>
      </c>
      <c r="V49" s="73">
        <f t="shared" si="13"/>
      </c>
      <c r="W49" s="73">
        <f t="shared" si="14"/>
      </c>
      <c r="X49" s="73">
        <f t="shared" si="15"/>
      </c>
      <c r="Y49" s="73">
        <f t="shared" si="16"/>
      </c>
      <c r="Z49" s="73">
        <f t="shared" si="17"/>
      </c>
      <c r="AA49" s="73">
        <f t="shared" si="18"/>
      </c>
      <c r="AB49" s="93">
        <f t="shared" si="20"/>
      </c>
      <c r="AC49" s="93">
        <f t="shared" si="20"/>
      </c>
      <c r="AD49" s="93">
        <f t="shared" si="20"/>
      </c>
      <c r="AE49" s="93">
        <f t="shared" si="20"/>
      </c>
      <c r="AF49" s="93">
        <f t="shared" si="9"/>
        <v>0</v>
      </c>
      <c r="AG49" s="93">
        <f t="shared" si="20"/>
      </c>
      <c r="AH49" s="93">
        <f t="shared" si="10"/>
        <v>0</v>
      </c>
    </row>
    <row r="50" spans="1:34" ht="16.5" customHeight="1">
      <c r="A50" s="58"/>
      <c r="B50" s="51"/>
      <c r="C50" s="51"/>
      <c r="D50" s="51"/>
      <c r="E50" s="51"/>
      <c r="F50" s="51"/>
      <c r="G50" s="51"/>
      <c r="H50" s="52"/>
      <c r="I50" s="51"/>
      <c r="J50" s="58"/>
      <c r="K50" s="71"/>
      <c r="L50" s="71"/>
      <c r="M50" s="71">
        <f t="shared" si="3"/>
      </c>
      <c r="N50" s="71">
        <f>IF(AB50="","",VLOOKUP(AF50,'基本データ'!$A$106:$B$112,2))</f>
      </c>
      <c r="O50" s="71">
        <f t="shared" si="4"/>
      </c>
      <c r="P50" s="71" t="str">
        <f t="shared" si="5"/>
        <v>　</v>
      </c>
      <c r="Q50" s="71">
        <f t="shared" si="6"/>
      </c>
      <c r="R50" s="72">
        <f t="shared" si="7"/>
      </c>
      <c r="S50" s="73">
        <f t="shared" si="19"/>
      </c>
      <c r="T50" s="73">
        <f t="shared" si="11"/>
      </c>
      <c r="U50" s="73">
        <f t="shared" si="12"/>
      </c>
      <c r="V50" s="73">
        <f t="shared" si="13"/>
      </c>
      <c r="W50" s="73">
        <f t="shared" si="14"/>
      </c>
      <c r="X50" s="73">
        <f t="shared" si="15"/>
      </c>
      <c r="Y50" s="73">
        <f t="shared" si="16"/>
      </c>
      <c r="Z50" s="73">
        <f t="shared" si="17"/>
      </c>
      <c r="AA50" s="73">
        <f t="shared" si="18"/>
      </c>
      <c r="AB50" s="93">
        <f t="shared" si="20"/>
      </c>
      <c r="AC50" s="93">
        <f t="shared" si="20"/>
      </c>
      <c r="AD50" s="93">
        <f t="shared" si="20"/>
      </c>
      <c r="AE50" s="93">
        <f t="shared" si="20"/>
      </c>
      <c r="AF50" s="93">
        <f t="shared" si="9"/>
        <v>0</v>
      </c>
      <c r="AG50" s="93">
        <f t="shared" si="20"/>
      </c>
      <c r="AH50" s="93">
        <f t="shared" si="10"/>
        <v>0</v>
      </c>
    </row>
    <row r="51" spans="1:34" ht="16.5" customHeight="1">
      <c r="A51" s="58"/>
      <c r="B51" s="51"/>
      <c r="C51" s="51"/>
      <c r="D51" s="51"/>
      <c r="E51" s="51"/>
      <c r="F51" s="51"/>
      <c r="G51" s="51"/>
      <c r="H51" s="52"/>
      <c r="I51" s="51"/>
      <c r="J51" s="58"/>
      <c r="K51" s="71"/>
      <c r="L51" s="71"/>
      <c r="M51" s="71">
        <f t="shared" si="3"/>
      </c>
      <c r="N51" s="71">
        <f>IF(AB51="","",VLOOKUP(AF51,'基本データ'!$A$106:$B$112,2))</f>
      </c>
      <c r="O51" s="71">
        <f t="shared" si="4"/>
      </c>
      <c r="P51" s="71" t="str">
        <f t="shared" si="5"/>
        <v>　</v>
      </c>
      <c r="Q51" s="71">
        <f t="shared" si="6"/>
      </c>
      <c r="R51" s="72">
        <f t="shared" si="7"/>
      </c>
      <c r="S51" s="73">
        <f t="shared" si="19"/>
      </c>
      <c r="T51" s="73">
        <f t="shared" si="11"/>
      </c>
      <c r="U51" s="73">
        <f t="shared" si="12"/>
      </c>
      <c r="V51" s="73">
        <f t="shared" si="13"/>
      </c>
      <c r="W51" s="73">
        <f t="shared" si="14"/>
      </c>
      <c r="X51" s="73">
        <f t="shared" si="15"/>
      </c>
      <c r="Y51" s="73">
        <f t="shared" si="16"/>
      </c>
      <c r="Z51" s="73">
        <f t="shared" si="17"/>
      </c>
      <c r="AA51" s="73">
        <f t="shared" si="18"/>
      </c>
      <c r="AB51" s="93">
        <f t="shared" si="20"/>
      </c>
      <c r="AC51" s="93">
        <f t="shared" si="20"/>
      </c>
      <c r="AD51" s="93">
        <f t="shared" si="20"/>
      </c>
      <c r="AE51" s="93">
        <f t="shared" si="20"/>
      </c>
      <c r="AF51" s="93">
        <f t="shared" si="9"/>
        <v>0</v>
      </c>
      <c r="AG51" s="93">
        <f t="shared" si="20"/>
      </c>
      <c r="AH51" s="93">
        <f t="shared" si="10"/>
        <v>0</v>
      </c>
    </row>
    <row r="52" spans="1:34" ht="16.5" customHeight="1">
      <c r="A52" s="58"/>
      <c r="B52" s="51"/>
      <c r="C52" s="51"/>
      <c r="D52" s="51"/>
      <c r="E52" s="51"/>
      <c r="F52" s="51"/>
      <c r="G52" s="51"/>
      <c r="H52" s="52"/>
      <c r="I52" s="51"/>
      <c r="J52" s="58"/>
      <c r="K52" s="71"/>
      <c r="L52" s="71"/>
      <c r="M52" s="71">
        <f t="shared" si="3"/>
      </c>
      <c r="N52" s="71">
        <f>IF(AB52="","",VLOOKUP(AF52,'基本データ'!$A$106:$B$112,2))</f>
      </c>
      <c r="O52" s="71">
        <f t="shared" si="4"/>
      </c>
      <c r="P52" s="71" t="str">
        <f t="shared" si="5"/>
        <v>　</v>
      </c>
      <c r="Q52" s="71">
        <f t="shared" si="6"/>
      </c>
      <c r="R52" s="72">
        <f t="shared" si="7"/>
      </c>
      <c r="S52" s="73">
        <f t="shared" si="19"/>
      </c>
      <c r="T52" s="73">
        <f t="shared" si="11"/>
      </c>
      <c r="U52" s="73">
        <f t="shared" si="12"/>
      </c>
      <c r="V52" s="73">
        <f t="shared" si="13"/>
      </c>
      <c r="W52" s="73">
        <f t="shared" si="14"/>
      </c>
      <c r="X52" s="73">
        <f t="shared" si="15"/>
      </c>
      <c r="Y52" s="73">
        <f t="shared" si="16"/>
      </c>
      <c r="Z52" s="73">
        <f t="shared" si="17"/>
      </c>
      <c r="AA52" s="73">
        <f t="shared" si="18"/>
      </c>
      <c r="AB52" s="93">
        <f t="shared" si="20"/>
      </c>
      <c r="AC52" s="93">
        <f t="shared" si="20"/>
      </c>
      <c r="AD52" s="93">
        <f t="shared" si="20"/>
      </c>
      <c r="AE52" s="93">
        <f t="shared" si="20"/>
      </c>
      <c r="AF52" s="93">
        <f t="shared" si="9"/>
        <v>0</v>
      </c>
      <c r="AG52" s="93">
        <f t="shared" si="20"/>
      </c>
      <c r="AH52" s="93">
        <f t="shared" si="10"/>
        <v>0</v>
      </c>
    </row>
    <row r="53" spans="1:34" ht="16.5" customHeight="1">
      <c r="A53" s="58"/>
      <c r="B53" s="51"/>
      <c r="C53" s="51"/>
      <c r="D53" s="51"/>
      <c r="E53" s="51"/>
      <c r="F53" s="51"/>
      <c r="G53" s="51"/>
      <c r="H53" s="52"/>
      <c r="I53" s="51"/>
      <c r="J53" s="58"/>
      <c r="K53" s="71"/>
      <c r="L53" s="71"/>
      <c r="M53" s="71">
        <f t="shared" si="3"/>
      </c>
      <c r="N53" s="71">
        <f>IF(AB53="","",VLOOKUP(AF53,'基本データ'!$A$106:$B$112,2))</f>
      </c>
      <c r="O53" s="71">
        <f t="shared" si="4"/>
      </c>
      <c r="P53" s="71" t="str">
        <f t="shared" si="5"/>
        <v>　</v>
      </c>
      <c r="Q53" s="71">
        <f t="shared" si="6"/>
      </c>
      <c r="R53" s="72">
        <f t="shared" si="7"/>
      </c>
      <c r="S53" s="73">
        <f t="shared" si="19"/>
      </c>
      <c r="T53" s="73">
        <f t="shared" si="11"/>
      </c>
      <c r="U53" s="73">
        <f t="shared" si="12"/>
      </c>
      <c r="V53" s="73">
        <f t="shared" si="13"/>
      </c>
      <c r="W53" s="73">
        <f t="shared" si="14"/>
      </c>
      <c r="X53" s="73">
        <f t="shared" si="15"/>
      </c>
      <c r="Y53" s="73">
        <f t="shared" si="16"/>
      </c>
      <c r="Z53" s="73">
        <f t="shared" si="17"/>
      </c>
      <c r="AA53" s="73">
        <f t="shared" si="18"/>
      </c>
      <c r="AB53" s="93">
        <f t="shared" si="20"/>
      </c>
      <c r="AC53" s="93">
        <f t="shared" si="20"/>
      </c>
      <c r="AD53" s="93">
        <f t="shared" si="20"/>
      </c>
      <c r="AE53" s="93">
        <f t="shared" si="20"/>
      </c>
      <c r="AF53" s="93">
        <f t="shared" si="9"/>
        <v>0</v>
      </c>
      <c r="AG53" s="93">
        <f t="shared" si="20"/>
      </c>
      <c r="AH53" s="93">
        <f t="shared" si="10"/>
        <v>0</v>
      </c>
    </row>
    <row r="54" spans="1:34" ht="16.5" customHeight="1">
      <c r="A54" s="58"/>
      <c r="B54" s="51"/>
      <c r="C54" s="51"/>
      <c r="D54" s="51"/>
      <c r="E54" s="51"/>
      <c r="F54" s="51"/>
      <c r="G54" s="51"/>
      <c r="H54" s="52"/>
      <c r="I54" s="51"/>
      <c r="J54" s="58"/>
      <c r="K54" s="71"/>
      <c r="L54" s="71"/>
      <c r="M54" s="71">
        <f t="shared" si="3"/>
      </c>
      <c r="N54" s="71">
        <f>IF(AB54="","",VLOOKUP(AF54,'基本データ'!$A$106:$B$112,2))</f>
      </c>
      <c r="O54" s="71">
        <f t="shared" si="4"/>
      </c>
      <c r="P54" s="71" t="str">
        <f t="shared" si="5"/>
        <v>　</v>
      </c>
      <c r="Q54" s="71">
        <f t="shared" si="6"/>
      </c>
      <c r="R54" s="72">
        <f t="shared" si="7"/>
      </c>
      <c r="S54" s="73">
        <f t="shared" si="19"/>
      </c>
      <c r="T54" s="73">
        <f t="shared" si="11"/>
      </c>
      <c r="U54" s="73">
        <f t="shared" si="12"/>
      </c>
      <c r="V54" s="73">
        <f t="shared" si="13"/>
      </c>
      <c r="W54" s="73">
        <f t="shared" si="14"/>
      </c>
      <c r="X54" s="73">
        <f t="shared" si="15"/>
      </c>
      <c r="Y54" s="73">
        <f t="shared" si="16"/>
      </c>
      <c r="Z54" s="73">
        <f t="shared" si="17"/>
      </c>
      <c r="AA54" s="73">
        <f t="shared" si="18"/>
      </c>
      <c r="AB54" s="93">
        <f t="shared" si="20"/>
      </c>
      <c r="AC54" s="93">
        <f t="shared" si="20"/>
      </c>
      <c r="AD54" s="93">
        <f t="shared" si="20"/>
      </c>
      <c r="AE54" s="93">
        <f t="shared" si="20"/>
      </c>
      <c r="AF54" s="93">
        <f t="shared" si="9"/>
        <v>0</v>
      </c>
      <c r="AG54" s="93">
        <f t="shared" si="20"/>
      </c>
      <c r="AH54" s="93">
        <f t="shared" si="10"/>
        <v>0</v>
      </c>
    </row>
    <row r="55" spans="1:34" ht="16.5" customHeight="1">
      <c r="A55" s="58"/>
      <c r="B55" s="51"/>
      <c r="C55" s="51"/>
      <c r="D55" s="51"/>
      <c r="E55" s="51"/>
      <c r="F55" s="51"/>
      <c r="G55" s="51"/>
      <c r="H55" s="52"/>
      <c r="I55" s="51"/>
      <c r="J55" s="58"/>
      <c r="K55" s="71"/>
      <c r="L55" s="71"/>
      <c r="M55" s="71">
        <f t="shared" si="3"/>
      </c>
      <c r="N55" s="71">
        <f>IF(AB55="","",VLOOKUP(AF55,'基本データ'!$A$106:$B$112,2))</f>
      </c>
      <c r="O55" s="71">
        <f t="shared" si="4"/>
      </c>
      <c r="P55" s="71" t="str">
        <f t="shared" si="5"/>
        <v>　</v>
      </c>
      <c r="Q55" s="71">
        <f t="shared" si="6"/>
      </c>
      <c r="R55" s="72">
        <f t="shared" si="7"/>
      </c>
      <c r="S55" s="73">
        <f t="shared" si="19"/>
      </c>
      <c r="T55" s="73">
        <f t="shared" si="11"/>
      </c>
      <c r="U55" s="73">
        <f t="shared" si="12"/>
      </c>
      <c r="V55" s="73">
        <f t="shared" si="13"/>
      </c>
      <c r="W55" s="73">
        <f t="shared" si="14"/>
      </c>
      <c r="X55" s="73">
        <f t="shared" si="15"/>
      </c>
      <c r="Y55" s="73">
        <f t="shared" si="16"/>
      </c>
      <c r="Z55" s="73">
        <f t="shared" si="17"/>
      </c>
      <c r="AA55" s="73">
        <f t="shared" si="18"/>
      </c>
      <c r="AB55" s="93">
        <f t="shared" si="20"/>
      </c>
      <c r="AC55" s="93">
        <f t="shared" si="20"/>
      </c>
      <c r="AD55" s="93">
        <f t="shared" si="20"/>
      </c>
      <c r="AE55" s="93">
        <f t="shared" si="20"/>
      </c>
      <c r="AF55" s="93">
        <f t="shared" si="9"/>
        <v>0</v>
      </c>
      <c r="AG55" s="93">
        <f t="shared" si="20"/>
      </c>
      <c r="AH55" s="93">
        <f t="shared" si="10"/>
        <v>0</v>
      </c>
    </row>
    <row r="56" spans="1:34" ht="16.5" customHeight="1">
      <c r="A56" s="58"/>
      <c r="B56" s="51"/>
      <c r="C56" s="51"/>
      <c r="D56" s="51"/>
      <c r="E56" s="51"/>
      <c r="F56" s="51"/>
      <c r="G56" s="51"/>
      <c r="H56" s="52"/>
      <c r="I56" s="51"/>
      <c r="J56" s="58"/>
      <c r="K56" s="71"/>
      <c r="L56" s="71"/>
      <c r="M56" s="71">
        <f t="shared" si="3"/>
      </c>
      <c r="N56" s="71">
        <f>IF(AB56="","",VLOOKUP(AF56,'基本データ'!$A$106:$B$112,2))</f>
      </c>
      <c r="O56" s="71">
        <f t="shared" si="4"/>
      </c>
      <c r="P56" s="71" t="str">
        <f t="shared" si="5"/>
        <v>　</v>
      </c>
      <c r="Q56" s="71">
        <f t="shared" si="6"/>
      </c>
      <c r="R56" s="72">
        <f t="shared" si="7"/>
      </c>
      <c r="S56" s="73">
        <f t="shared" si="19"/>
      </c>
      <c r="T56" s="73">
        <f t="shared" si="11"/>
      </c>
      <c r="U56" s="73">
        <f t="shared" si="12"/>
      </c>
      <c r="V56" s="73">
        <f t="shared" si="13"/>
      </c>
      <c r="W56" s="73">
        <f t="shared" si="14"/>
      </c>
      <c r="X56" s="73">
        <f t="shared" si="15"/>
      </c>
      <c r="Y56" s="73">
        <f t="shared" si="16"/>
      </c>
      <c r="Z56" s="73">
        <f t="shared" si="17"/>
      </c>
      <c r="AA56" s="73">
        <f t="shared" si="18"/>
      </c>
      <c r="AB56" s="93">
        <f t="shared" si="20"/>
      </c>
      <c r="AC56" s="93">
        <f t="shared" si="20"/>
      </c>
      <c r="AD56" s="93">
        <f t="shared" si="20"/>
      </c>
      <c r="AE56" s="93">
        <f t="shared" si="20"/>
      </c>
      <c r="AF56" s="93">
        <f t="shared" si="9"/>
        <v>0</v>
      </c>
      <c r="AG56" s="93">
        <f t="shared" si="20"/>
      </c>
      <c r="AH56" s="93">
        <f t="shared" si="10"/>
        <v>0</v>
      </c>
    </row>
    <row r="57" spans="1:34" ht="16.5" customHeight="1">
      <c r="A57" s="58"/>
      <c r="B57" s="51"/>
      <c r="C57" s="51"/>
      <c r="D57" s="51"/>
      <c r="E57" s="51"/>
      <c r="F57" s="51"/>
      <c r="G57" s="51"/>
      <c r="H57" s="52"/>
      <c r="I57" s="51"/>
      <c r="J57" s="58"/>
      <c r="K57" s="71"/>
      <c r="L57" s="71"/>
      <c r="M57" s="71">
        <f t="shared" si="3"/>
      </c>
      <c r="N57" s="71">
        <f>IF(AB57="","",VLOOKUP(AF57,'基本データ'!$A$106:$B$112,2))</f>
      </c>
      <c r="O57" s="71">
        <f t="shared" si="4"/>
      </c>
      <c r="P57" s="71" t="str">
        <f t="shared" si="5"/>
        <v>　</v>
      </c>
      <c r="Q57" s="71">
        <f t="shared" si="6"/>
      </c>
      <c r="R57" s="72">
        <f t="shared" si="7"/>
      </c>
      <c r="S57" s="73">
        <f t="shared" si="19"/>
      </c>
      <c r="T57" s="73">
        <f t="shared" si="11"/>
      </c>
      <c r="U57" s="73">
        <f t="shared" si="12"/>
      </c>
      <c r="V57" s="73">
        <f t="shared" si="13"/>
      </c>
      <c r="W57" s="73">
        <f t="shared" si="14"/>
      </c>
      <c r="X57" s="73">
        <f t="shared" si="15"/>
      </c>
      <c r="Y57" s="73">
        <f t="shared" si="16"/>
      </c>
      <c r="Z57" s="73">
        <f t="shared" si="17"/>
      </c>
      <c r="AA57" s="73">
        <f t="shared" si="18"/>
      </c>
      <c r="AB57" s="93">
        <f t="shared" si="20"/>
      </c>
      <c r="AC57" s="93">
        <f t="shared" si="20"/>
      </c>
      <c r="AD57" s="93">
        <f t="shared" si="20"/>
      </c>
      <c r="AE57" s="93">
        <f t="shared" si="20"/>
      </c>
      <c r="AF57" s="93">
        <f t="shared" si="9"/>
        <v>0</v>
      </c>
      <c r="AG57" s="93">
        <f t="shared" si="20"/>
      </c>
      <c r="AH57" s="93">
        <f t="shared" si="10"/>
        <v>0</v>
      </c>
    </row>
    <row r="58" spans="1:34" ht="16.5" customHeight="1">
      <c r="A58" s="58"/>
      <c r="B58" s="51"/>
      <c r="C58" s="51"/>
      <c r="D58" s="51"/>
      <c r="E58" s="51"/>
      <c r="F58" s="51"/>
      <c r="G58" s="51"/>
      <c r="H58" s="52"/>
      <c r="I58" s="51"/>
      <c r="J58" s="58"/>
      <c r="K58" s="71"/>
      <c r="L58" s="71"/>
      <c r="M58" s="71">
        <f t="shared" si="3"/>
      </c>
      <c r="N58" s="71">
        <f>IF(AB58="","",VLOOKUP(AF58,'基本データ'!$A$106:$B$112,2))</f>
      </c>
      <c r="O58" s="71">
        <f t="shared" si="4"/>
      </c>
      <c r="P58" s="71" t="str">
        <f t="shared" si="5"/>
        <v>　</v>
      </c>
      <c r="Q58" s="71">
        <f t="shared" si="6"/>
      </c>
      <c r="R58" s="72">
        <f t="shared" si="7"/>
      </c>
      <c r="S58" s="73">
        <f t="shared" si="19"/>
      </c>
      <c r="T58" s="73">
        <f t="shared" si="11"/>
      </c>
      <c r="U58" s="73">
        <f t="shared" si="12"/>
      </c>
      <c r="V58" s="73">
        <f t="shared" si="13"/>
      </c>
      <c r="W58" s="73">
        <f t="shared" si="14"/>
      </c>
      <c r="X58" s="73">
        <f t="shared" si="15"/>
      </c>
      <c r="Y58" s="73">
        <f t="shared" si="16"/>
      </c>
      <c r="Z58" s="73">
        <f t="shared" si="17"/>
      </c>
      <c r="AA58" s="73">
        <f t="shared" si="18"/>
      </c>
      <c r="AB58" s="93">
        <f t="shared" si="20"/>
      </c>
      <c r="AC58" s="93">
        <f t="shared" si="20"/>
      </c>
      <c r="AD58" s="93">
        <f t="shared" si="20"/>
      </c>
      <c r="AE58" s="93">
        <f t="shared" si="20"/>
      </c>
      <c r="AF58" s="93">
        <f t="shared" si="9"/>
        <v>0</v>
      </c>
      <c r="AG58" s="93">
        <f t="shared" si="20"/>
      </c>
      <c r="AH58" s="93">
        <f t="shared" si="10"/>
        <v>0</v>
      </c>
    </row>
    <row r="59" spans="1:34" ht="16.5" customHeight="1">
      <c r="A59" s="58"/>
      <c r="B59" s="51"/>
      <c r="C59" s="51"/>
      <c r="D59" s="51"/>
      <c r="E59" s="51"/>
      <c r="F59" s="51"/>
      <c r="G59" s="51"/>
      <c r="H59" s="52"/>
      <c r="I59" s="51"/>
      <c r="J59" s="58"/>
      <c r="K59" s="71"/>
      <c r="L59" s="71"/>
      <c r="M59" s="71">
        <f t="shared" si="3"/>
      </c>
      <c r="N59" s="71">
        <f>IF(AB59="","",VLOOKUP(AF59,'基本データ'!$A$106:$B$112,2))</f>
      </c>
      <c r="O59" s="71">
        <f t="shared" si="4"/>
      </c>
      <c r="P59" s="71" t="str">
        <f t="shared" si="5"/>
        <v>　</v>
      </c>
      <c r="Q59" s="71">
        <f t="shared" si="6"/>
      </c>
      <c r="R59" s="72">
        <f t="shared" si="7"/>
      </c>
      <c r="S59" s="73">
        <f t="shared" si="19"/>
      </c>
      <c r="T59" s="73">
        <f t="shared" si="11"/>
      </c>
      <c r="U59" s="73">
        <f t="shared" si="12"/>
      </c>
      <c r="V59" s="73">
        <f t="shared" si="13"/>
      </c>
      <c r="W59" s="73">
        <f t="shared" si="14"/>
      </c>
      <c r="X59" s="73">
        <f t="shared" si="15"/>
      </c>
      <c r="Y59" s="73">
        <f t="shared" si="16"/>
      </c>
      <c r="Z59" s="73">
        <f t="shared" si="17"/>
      </c>
      <c r="AA59" s="73">
        <f t="shared" si="18"/>
      </c>
      <c r="AB59" s="93">
        <f t="shared" si="20"/>
      </c>
      <c r="AC59" s="93">
        <f t="shared" si="20"/>
      </c>
      <c r="AD59" s="93">
        <f t="shared" si="20"/>
      </c>
      <c r="AE59" s="93">
        <f t="shared" si="20"/>
      </c>
      <c r="AF59" s="93">
        <f t="shared" si="9"/>
        <v>0</v>
      </c>
      <c r="AG59" s="93">
        <f t="shared" si="20"/>
      </c>
      <c r="AH59" s="93">
        <f t="shared" si="10"/>
        <v>0</v>
      </c>
    </row>
    <row r="60" spans="1:34" ht="16.5" customHeight="1">
      <c r="A60" s="58"/>
      <c r="B60" s="51"/>
      <c r="C60" s="51"/>
      <c r="D60" s="51"/>
      <c r="E60" s="51"/>
      <c r="F60" s="51"/>
      <c r="G60" s="51"/>
      <c r="H60" s="52"/>
      <c r="I60" s="51"/>
      <c r="J60" s="58"/>
      <c r="K60" s="71"/>
      <c r="L60" s="71"/>
      <c r="M60" s="71">
        <f t="shared" si="3"/>
      </c>
      <c r="N60" s="71">
        <f>IF(AB60="","",VLOOKUP(AF60,'基本データ'!$A$106:$B$112,2))</f>
      </c>
      <c r="O60" s="71">
        <f t="shared" si="4"/>
      </c>
      <c r="P60" s="71" t="str">
        <f t="shared" si="5"/>
        <v>　</v>
      </c>
      <c r="Q60" s="71">
        <f t="shared" si="6"/>
      </c>
      <c r="R60" s="72">
        <f t="shared" si="7"/>
      </c>
      <c r="S60" s="73">
        <f t="shared" si="19"/>
      </c>
      <c r="T60" s="73">
        <f t="shared" si="11"/>
      </c>
      <c r="U60" s="73">
        <f t="shared" si="12"/>
      </c>
      <c r="V60" s="73">
        <f t="shared" si="13"/>
      </c>
      <c r="W60" s="73">
        <f t="shared" si="14"/>
      </c>
      <c r="X60" s="73">
        <f t="shared" si="15"/>
      </c>
      <c r="Y60" s="73">
        <f t="shared" si="16"/>
      </c>
      <c r="Z60" s="73">
        <f t="shared" si="17"/>
      </c>
      <c r="AA60" s="73">
        <f t="shared" si="18"/>
      </c>
      <c r="AB60" s="93">
        <f t="shared" si="20"/>
      </c>
      <c r="AC60" s="93">
        <f t="shared" si="20"/>
      </c>
      <c r="AD60" s="93">
        <f t="shared" si="20"/>
      </c>
      <c r="AE60" s="93">
        <f t="shared" si="20"/>
      </c>
      <c r="AF60" s="93">
        <f t="shared" si="9"/>
        <v>0</v>
      </c>
      <c r="AG60" s="93">
        <f t="shared" si="20"/>
      </c>
      <c r="AH60" s="93">
        <f t="shared" si="10"/>
        <v>0</v>
      </c>
    </row>
    <row r="61" spans="1:34" ht="16.5" customHeight="1">
      <c r="A61" s="58"/>
      <c r="B61" s="51"/>
      <c r="C61" s="51"/>
      <c r="D61" s="51"/>
      <c r="E61" s="51"/>
      <c r="F61" s="51"/>
      <c r="G61" s="51"/>
      <c r="H61" s="52"/>
      <c r="I61" s="51"/>
      <c r="J61" s="58"/>
      <c r="K61" s="71"/>
      <c r="L61" s="71"/>
      <c r="M61" s="71">
        <f t="shared" si="3"/>
      </c>
      <c r="N61" s="71">
        <f>IF(AB61="","",VLOOKUP(AF61,'基本データ'!$A$106:$B$112,2))</f>
      </c>
      <c r="O61" s="71">
        <f t="shared" si="4"/>
      </c>
      <c r="P61" s="71" t="str">
        <f t="shared" si="5"/>
        <v>　</v>
      </c>
      <c r="Q61" s="71">
        <f t="shared" si="6"/>
      </c>
      <c r="R61" s="72">
        <f t="shared" si="7"/>
      </c>
      <c r="S61" s="73">
        <f t="shared" si="19"/>
      </c>
      <c r="T61" s="73">
        <f t="shared" si="11"/>
      </c>
      <c r="U61" s="73">
        <f t="shared" si="12"/>
      </c>
      <c r="V61" s="73">
        <f t="shared" si="13"/>
      </c>
      <c r="W61" s="73">
        <f t="shared" si="14"/>
      </c>
      <c r="X61" s="73">
        <f t="shared" si="15"/>
      </c>
      <c r="Y61" s="73">
        <f t="shared" si="16"/>
      </c>
      <c r="Z61" s="73">
        <f t="shared" si="17"/>
      </c>
      <c r="AA61" s="73">
        <f t="shared" si="18"/>
      </c>
      <c r="AB61" s="93">
        <f t="shared" si="20"/>
      </c>
      <c r="AC61" s="93">
        <f t="shared" si="20"/>
      </c>
      <c r="AD61" s="93">
        <f t="shared" si="20"/>
      </c>
      <c r="AE61" s="93">
        <f t="shared" si="20"/>
      </c>
      <c r="AF61" s="93">
        <f t="shared" si="9"/>
        <v>0</v>
      </c>
      <c r="AG61" s="93">
        <f t="shared" si="20"/>
      </c>
      <c r="AH61" s="93">
        <f t="shared" si="10"/>
        <v>0</v>
      </c>
    </row>
    <row r="62" spans="1:34" ht="16.5" customHeight="1">
      <c r="A62" s="58"/>
      <c r="B62" s="51"/>
      <c r="C62" s="51"/>
      <c r="D62" s="51"/>
      <c r="E62" s="51"/>
      <c r="F62" s="51"/>
      <c r="G62" s="51"/>
      <c r="H62" s="52"/>
      <c r="I62" s="51"/>
      <c r="J62" s="58"/>
      <c r="K62" s="71"/>
      <c r="L62" s="71"/>
      <c r="M62" s="71">
        <f t="shared" si="3"/>
      </c>
      <c r="N62" s="71">
        <f>IF(AB62="","",VLOOKUP(AF62,'基本データ'!$A$106:$B$112,2))</f>
      </c>
      <c r="O62" s="71">
        <f t="shared" si="4"/>
      </c>
      <c r="P62" s="71" t="str">
        <f t="shared" si="5"/>
        <v>　</v>
      </c>
      <c r="Q62" s="71">
        <f t="shared" si="6"/>
      </c>
      <c r="R62" s="72">
        <f t="shared" si="7"/>
      </c>
      <c r="S62" s="73">
        <f t="shared" si="19"/>
      </c>
      <c r="T62" s="73">
        <f t="shared" si="11"/>
      </c>
      <c r="U62" s="73">
        <f t="shared" si="12"/>
      </c>
      <c r="V62" s="73">
        <f t="shared" si="13"/>
      </c>
      <c r="W62" s="73">
        <f t="shared" si="14"/>
      </c>
      <c r="X62" s="73">
        <f t="shared" si="15"/>
      </c>
      <c r="Y62" s="73">
        <f t="shared" si="16"/>
      </c>
      <c r="Z62" s="73">
        <f t="shared" si="17"/>
      </c>
      <c r="AA62" s="73">
        <f t="shared" si="18"/>
      </c>
      <c r="AB62" s="93">
        <f t="shared" si="20"/>
      </c>
      <c r="AC62" s="93">
        <f t="shared" si="20"/>
      </c>
      <c r="AD62" s="93">
        <f t="shared" si="20"/>
      </c>
      <c r="AE62" s="93">
        <f t="shared" si="20"/>
      </c>
      <c r="AF62" s="93">
        <f t="shared" si="9"/>
        <v>0</v>
      </c>
      <c r="AG62" s="93">
        <f t="shared" si="20"/>
      </c>
      <c r="AH62" s="93">
        <f t="shared" si="10"/>
        <v>0</v>
      </c>
    </row>
    <row r="63" spans="1:34" ht="16.5" customHeight="1">
      <c r="A63" s="58"/>
      <c r="B63" s="51"/>
      <c r="C63" s="51"/>
      <c r="D63" s="51"/>
      <c r="E63" s="51"/>
      <c r="F63" s="51"/>
      <c r="G63" s="51"/>
      <c r="H63" s="52"/>
      <c r="I63" s="51"/>
      <c r="J63" s="58"/>
      <c r="K63" s="71"/>
      <c r="L63" s="71"/>
      <c r="M63" s="71">
        <f t="shared" si="3"/>
      </c>
      <c r="N63" s="71">
        <f>IF(AB63="","",VLOOKUP(AF63,'基本データ'!$A$106:$B$112,2))</f>
      </c>
      <c r="O63" s="71">
        <f t="shared" si="4"/>
      </c>
      <c r="P63" s="71" t="str">
        <f t="shared" si="5"/>
        <v>　</v>
      </c>
      <c r="Q63" s="71">
        <f t="shared" si="6"/>
      </c>
      <c r="R63" s="72">
        <f t="shared" si="7"/>
      </c>
      <c r="S63" s="73">
        <f t="shared" si="19"/>
      </c>
      <c r="T63" s="73">
        <f t="shared" si="11"/>
      </c>
      <c r="U63" s="73">
        <f t="shared" si="12"/>
      </c>
      <c r="V63" s="73">
        <f t="shared" si="13"/>
      </c>
      <c r="W63" s="73">
        <f t="shared" si="14"/>
      </c>
      <c r="X63" s="73">
        <f t="shared" si="15"/>
      </c>
      <c r="Y63" s="73">
        <f t="shared" si="16"/>
      </c>
      <c r="Z63" s="73">
        <f t="shared" si="17"/>
      </c>
      <c r="AA63" s="73">
        <f t="shared" si="18"/>
      </c>
      <c r="AB63" s="93">
        <f t="shared" si="20"/>
      </c>
      <c r="AC63" s="93">
        <f t="shared" si="20"/>
      </c>
      <c r="AD63" s="93">
        <f t="shared" si="20"/>
      </c>
      <c r="AE63" s="93">
        <f t="shared" si="20"/>
      </c>
      <c r="AF63" s="93">
        <f t="shared" si="9"/>
        <v>0</v>
      </c>
      <c r="AG63" s="93">
        <f t="shared" si="20"/>
      </c>
      <c r="AH63" s="93">
        <f t="shared" si="10"/>
        <v>0</v>
      </c>
    </row>
    <row r="64" spans="1:34" ht="16.5" customHeight="1">
      <c r="A64" s="58"/>
      <c r="B64" s="51"/>
      <c r="C64" s="51"/>
      <c r="D64" s="51"/>
      <c r="E64" s="51"/>
      <c r="F64" s="51"/>
      <c r="G64" s="51"/>
      <c r="H64" s="52"/>
      <c r="I64" s="51"/>
      <c r="J64" s="58"/>
      <c r="K64" s="71"/>
      <c r="L64" s="71"/>
      <c r="M64" s="71">
        <f t="shared" si="3"/>
      </c>
      <c r="N64" s="71">
        <f>IF(AB64="","",VLOOKUP(AF64,'基本データ'!$A$106:$B$112,2))</f>
      </c>
      <c r="O64" s="71">
        <f t="shared" si="4"/>
      </c>
      <c r="P64" s="71" t="str">
        <f t="shared" si="5"/>
        <v>　</v>
      </c>
      <c r="Q64" s="71">
        <f t="shared" si="6"/>
      </c>
      <c r="R64" s="72">
        <f t="shared" si="7"/>
      </c>
      <c r="S64" s="73">
        <f t="shared" si="19"/>
      </c>
      <c r="T64" s="73">
        <f t="shared" si="11"/>
      </c>
      <c r="U64" s="73">
        <f t="shared" si="12"/>
      </c>
      <c r="V64" s="73">
        <f t="shared" si="13"/>
      </c>
      <c r="W64" s="73">
        <f t="shared" si="14"/>
      </c>
      <c r="X64" s="73">
        <f t="shared" si="15"/>
      </c>
      <c r="Y64" s="73">
        <f t="shared" si="16"/>
      </c>
      <c r="Z64" s="73">
        <f t="shared" si="17"/>
      </c>
      <c r="AA64" s="73">
        <f t="shared" si="18"/>
      </c>
      <c r="AB64" s="93">
        <f t="shared" si="20"/>
      </c>
      <c r="AC64" s="93">
        <f t="shared" si="20"/>
      </c>
      <c r="AD64" s="93">
        <f t="shared" si="20"/>
      </c>
      <c r="AE64" s="93">
        <f t="shared" si="20"/>
      </c>
      <c r="AF64" s="93">
        <f t="shared" si="9"/>
        <v>0</v>
      </c>
      <c r="AG64" s="93">
        <f t="shared" si="20"/>
      </c>
      <c r="AH64" s="93">
        <f t="shared" si="10"/>
        <v>0</v>
      </c>
    </row>
    <row r="65" spans="1:34" ht="16.5" customHeight="1">
      <c r="A65" s="58"/>
      <c r="B65" s="51"/>
      <c r="C65" s="51"/>
      <c r="D65" s="51"/>
      <c r="E65" s="51"/>
      <c r="F65" s="51"/>
      <c r="G65" s="51"/>
      <c r="H65" s="52"/>
      <c r="I65" s="51"/>
      <c r="J65" s="58"/>
      <c r="K65" s="71"/>
      <c r="L65" s="71"/>
      <c r="M65" s="71">
        <f t="shared" si="3"/>
      </c>
      <c r="N65" s="71">
        <f>IF(AB65="","",VLOOKUP(AF65,'基本データ'!$A$106:$B$112,2))</f>
      </c>
      <c r="O65" s="71">
        <f t="shared" si="4"/>
      </c>
      <c r="P65" s="71" t="str">
        <f t="shared" si="5"/>
        <v>　</v>
      </c>
      <c r="Q65" s="71">
        <f t="shared" si="6"/>
      </c>
      <c r="R65" s="72">
        <f t="shared" si="7"/>
      </c>
      <c r="S65" s="73">
        <f t="shared" si="19"/>
      </c>
      <c r="T65" s="73">
        <f t="shared" si="11"/>
      </c>
      <c r="U65" s="73">
        <f t="shared" si="12"/>
      </c>
      <c r="V65" s="73">
        <f t="shared" si="13"/>
      </c>
      <c r="W65" s="73">
        <f t="shared" si="14"/>
      </c>
      <c r="X65" s="73">
        <f t="shared" si="15"/>
      </c>
      <c r="Y65" s="73">
        <f t="shared" si="16"/>
      </c>
      <c r="Z65" s="73">
        <f t="shared" si="17"/>
      </c>
      <c r="AA65" s="73">
        <f t="shared" si="18"/>
      </c>
      <c r="AB65" s="93">
        <f t="shared" si="20"/>
      </c>
      <c r="AC65" s="93">
        <f t="shared" si="20"/>
      </c>
      <c r="AD65" s="93">
        <f t="shared" si="20"/>
      </c>
      <c r="AE65" s="93">
        <f t="shared" si="20"/>
      </c>
      <c r="AF65" s="93">
        <f t="shared" si="9"/>
        <v>0</v>
      </c>
      <c r="AG65" s="93">
        <f t="shared" si="20"/>
      </c>
      <c r="AH65" s="93">
        <f t="shared" si="10"/>
        <v>0</v>
      </c>
    </row>
    <row r="66" spans="1:34" ht="16.5" customHeight="1">
      <c r="A66" s="58"/>
      <c r="B66" s="51"/>
      <c r="C66" s="51"/>
      <c r="D66" s="51"/>
      <c r="E66" s="51"/>
      <c r="F66" s="51"/>
      <c r="G66" s="51"/>
      <c r="H66" s="52"/>
      <c r="I66" s="51"/>
      <c r="J66" s="58"/>
      <c r="K66" s="71"/>
      <c r="L66" s="71"/>
      <c r="M66" s="71">
        <f t="shared" si="3"/>
      </c>
      <c r="N66" s="71">
        <f>IF(AB66="","",VLOOKUP(AF66,'基本データ'!$A$106:$B$112,2))</f>
      </c>
      <c r="O66" s="71">
        <f t="shared" si="4"/>
      </c>
      <c r="P66" s="71" t="str">
        <f t="shared" si="5"/>
        <v>　</v>
      </c>
      <c r="Q66" s="71">
        <f t="shared" si="6"/>
      </c>
      <c r="R66" s="72">
        <f t="shared" si="7"/>
      </c>
      <c r="S66" s="73">
        <f t="shared" si="19"/>
      </c>
      <c r="T66" s="73">
        <f t="shared" si="11"/>
      </c>
      <c r="U66" s="73">
        <f t="shared" si="12"/>
      </c>
      <c r="V66" s="73">
        <f t="shared" si="13"/>
      </c>
      <c r="W66" s="73">
        <f t="shared" si="14"/>
      </c>
      <c r="X66" s="73">
        <f t="shared" si="15"/>
      </c>
      <c r="Y66" s="73">
        <f t="shared" si="16"/>
      </c>
      <c r="Z66" s="73">
        <f t="shared" si="17"/>
      </c>
      <c r="AA66" s="73">
        <f t="shared" si="18"/>
      </c>
      <c r="AB66" s="93">
        <f t="shared" si="20"/>
      </c>
      <c r="AC66" s="93">
        <f t="shared" si="20"/>
      </c>
      <c r="AD66" s="93">
        <f t="shared" si="20"/>
      </c>
      <c r="AE66" s="93">
        <f t="shared" si="20"/>
      </c>
      <c r="AF66" s="93">
        <f t="shared" si="9"/>
        <v>0</v>
      </c>
      <c r="AG66" s="93">
        <f t="shared" si="20"/>
      </c>
      <c r="AH66" s="93">
        <f t="shared" si="10"/>
        <v>0</v>
      </c>
    </row>
    <row r="67" spans="1:10" ht="16.5" customHeight="1">
      <c r="A67" s="58"/>
      <c r="B67" s="58"/>
      <c r="C67" s="58"/>
      <c r="D67" s="58"/>
      <c r="E67" s="58"/>
      <c r="F67" s="58"/>
      <c r="G67" s="58"/>
      <c r="H67" s="58"/>
      <c r="I67" s="58"/>
      <c r="J67" s="58"/>
    </row>
    <row r="68" spans="1:10" ht="16.5" customHeight="1">
      <c r="A68" s="58"/>
      <c r="B68" s="58"/>
      <c r="C68" s="58"/>
      <c r="D68" s="58"/>
      <c r="E68" s="58"/>
      <c r="F68" s="58"/>
      <c r="G68" s="58"/>
      <c r="H68" s="58"/>
      <c r="I68" s="58"/>
      <c r="J68" s="58"/>
    </row>
    <row r="69" spans="1:10" ht="16.5" customHeight="1">
      <c r="A69" s="58"/>
      <c r="B69" s="58"/>
      <c r="C69" s="58"/>
      <c r="D69" s="58"/>
      <c r="E69" s="58"/>
      <c r="F69" s="58"/>
      <c r="G69" s="58"/>
      <c r="H69" s="58"/>
      <c r="I69" s="58"/>
      <c r="J69" s="58"/>
    </row>
    <row r="70" spans="1:10" ht="16.5" customHeight="1">
      <c r="A70" s="58"/>
      <c r="B70" s="58"/>
      <c r="C70" s="58"/>
      <c r="D70" s="58"/>
      <c r="E70" s="58"/>
      <c r="F70" s="58"/>
      <c r="G70" s="58"/>
      <c r="H70" s="58"/>
      <c r="I70" s="58"/>
      <c r="J70" s="58"/>
    </row>
    <row r="71" spans="1:10" ht="16.5" customHeight="1">
      <c r="A71" s="58"/>
      <c r="B71" s="58"/>
      <c r="C71" s="58"/>
      <c r="D71" s="58"/>
      <c r="E71" s="58"/>
      <c r="F71" s="58"/>
      <c r="G71" s="58"/>
      <c r="H71" s="58"/>
      <c r="I71" s="58"/>
      <c r="J71" s="58"/>
    </row>
    <row r="72" spans="1:10" ht="16.5" customHeight="1">
      <c r="A72" s="58"/>
      <c r="B72" s="58"/>
      <c r="C72" s="58"/>
      <c r="D72" s="58"/>
      <c r="E72" s="58"/>
      <c r="F72" s="58"/>
      <c r="G72" s="58"/>
      <c r="H72" s="58"/>
      <c r="I72" s="58"/>
      <c r="J72" s="58"/>
    </row>
    <row r="73" spans="1:10" ht="16.5" customHeight="1">
      <c r="A73" s="58"/>
      <c r="B73" s="58"/>
      <c r="C73" s="58"/>
      <c r="D73" s="58"/>
      <c r="E73" s="58"/>
      <c r="F73" s="58"/>
      <c r="G73" s="58"/>
      <c r="H73" s="58"/>
      <c r="I73" s="58"/>
      <c r="J73" s="58"/>
    </row>
    <row r="74" spans="1:10" ht="16.5" customHeight="1">
      <c r="A74" s="58"/>
      <c r="B74" s="58"/>
      <c r="C74" s="58"/>
      <c r="D74" s="58"/>
      <c r="E74" s="58"/>
      <c r="F74" s="58"/>
      <c r="G74" s="58"/>
      <c r="H74" s="58"/>
      <c r="I74" s="58"/>
      <c r="J74" s="58"/>
    </row>
    <row r="75" spans="1:10" ht="16.5" customHeight="1">
      <c r="A75" s="58"/>
      <c r="B75" s="58"/>
      <c r="C75" s="58"/>
      <c r="D75" s="58"/>
      <c r="E75" s="58"/>
      <c r="F75" s="58"/>
      <c r="G75" s="58"/>
      <c r="H75" s="58"/>
      <c r="I75" s="58"/>
      <c r="J75" s="58"/>
    </row>
    <row r="76" spans="1:10" ht="16.5" customHeight="1">
      <c r="A76" s="58"/>
      <c r="B76" s="58"/>
      <c r="C76" s="58"/>
      <c r="D76" s="58"/>
      <c r="E76" s="58"/>
      <c r="F76" s="58"/>
      <c r="G76" s="58"/>
      <c r="H76" s="58"/>
      <c r="I76" s="58"/>
      <c r="J76" s="58"/>
    </row>
    <row r="77" spans="1:10" ht="16.5" customHeight="1">
      <c r="A77" s="58"/>
      <c r="B77" s="58"/>
      <c r="C77" s="58"/>
      <c r="D77" s="58"/>
      <c r="E77" s="58"/>
      <c r="F77" s="58"/>
      <c r="G77" s="58"/>
      <c r="H77" s="58"/>
      <c r="I77" s="58"/>
      <c r="J77" s="58"/>
    </row>
    <row r="78" spans="1:10" ht="16.5" customHeight="1">
      <c r="A78" s="58"/>
      <c r="B78" s="58"/>
      <c r="C78" s="58"/>
      <c r="D78" s="58"/>
      <c r="E78" s="58"/>
      <c r="F78" s="58"/>
      <c r="G78" s="58"/>
      <c r="H78" s="58"/>
      <c r="I78" s="58"/>
      <c r="J78" s="58"/>
    </row>
    <row r="79" spans="1:10" ht="16.5" customHeight="1">
      <c r="A79" s="58"/>
      <c r="B79" s="58"/>
      <c r="C79" s="58"/>
      <c r="D79" s="58"/>
      <c r="E79" s="58"/>
      <c r="F79" s="58"/>
      <c r="G79" s="58"/>
      <c r="H79" s="58"/>
      <c r="I79" s="58"/>
      <c r="J79" s="58"/>
    </row>
    <row r="80" spans="1:10" ht="16.5" customHeight="1">
      <c r="A80" s="58"/>
      <c r="B80" s="58"/>
      <c r="C80" s="58"/>
      <c r="D80" s="58"/>
      <c r="E80" s="58"/>
      <c r="F80" s="58"/>
      <c r="G80" s="58"/>
      <c r="H80" s="58"/>
      <c r="I80" s="58"/>
      <c r="J80" s="58"/>
    </row>
    <row r="81" spans="1:10" ht="16.5" customHeight="1">
      <c r="A81" s="58"/>
      <c r="B81" s="58"/>
      <c r="C81" s="58"/>
      <c r="D81" s="58"/>
      <c r="E81" s="58"/>
      <c r="F81" s="58"/>
      <c r="G81" s="58"/>
      <c r="H81" s="58"/>
      <c r="I81" s="58"/>
      <c r="J81" s="58"/>
    </row>
    <row r="82" spans="1:10" ht="16.5" customHeight="1">
      <c r="A82" s="58"/>
      <c r="B82" s="58"/>
      <c r="C82" s="58"/>
      <c r="D82" s="58"/>
      <c r="E82" s="58"/>
      <c r="F82" s="58"/>
      <c r="G82" s="58"/>
      <c r="H82" s="58"/>
      <c r="I82" s="58"/>
      <c r="J82" s="58"/>
    </row>
    <row r="83" spans="1:10" ht="16.5" customHeight="1">
      <c r="A83" s="58"/>
      <c r="B83" s="58"/>
      <c r="C83" s="58"/>
      <c r="D83" s="58"/>
      <c r="E83" s="58"/>
      <c r="F83" s="58"/>
      <c r="G83" s="58"/>
      <c r="H83" s="58"/>
      <c r="I83" s="58"/>
      <c r="J83" s="58"/>
    </row>
    <row r="84" spans="1:10" ht="16.5" customHeight="1">
      <c r="A84" s="58"/>
      <c r="B84" s="58"/>
      <c r="C84" s="58"/>
      <c r="D84" s="58"/>
      <c r="E84" s="58"/>
      <c r="F84" s="58"/>
      <c r="G84" s="58"/>
      <c r="H84" s="58"/>
      <c r="I84" s="58"/>
      <c r="J84" s="58"/>
    </row>
    <row r="85" spans="1:10" ht="16.5" customHeight="1">
      <c r="A85" s="58"/>
      <c r="B85" s="58"/>
      <c r="C85" s="58"/>
      <c r="D85" s="58"/>
      <c r="E85" s="58"/>
      <c r="F85" s="58"/>
      <c r="G85" s="58"/>
      <c r="H85" s="58"/>
      <c r="I85" s="58"/>
      <c r="J85" s="58"/>
    </row>
    <row r="86" spans="1:10" ht="16.5" customHeight="1">
      <c r="A86" s="58"/>
      <c r="B86" s="58"/>
      <c r="C86" s="58"/>
      <c r="D86" s="58"/>
      <c r="E86" s="58"/>
      <c r="F86" s="58"/>
      <c r="G86" s="58"/>
      <c r="H86" s="58"/>
      <c r="I86" s="58"/>
      <c r="J86" s="58"/>
    </row>
    <row r="87" spans="1:10" ht="16.5" customHeight="1">
      <c r="A87" s="58"/>
      <c r="B87" s="58"/>
      <c r="C87" s="58"/>
      <c r="D87" s="58"/>
      <c r="E87" s="58"/>
      <c r="F87" s="58"/>
      <c r="G87" s="58"/>
      <c r="H87" s="58"/>
      <c r="I87" s="58"/>
      <c r="J87" s="58"/>
    </row>
    <row r="88" spans="1:10" ht="16.5" customHeight="1">
      <c r="A88" s="58"/>
      <c r="B88" s="58"/>
      <c r="C88" s="58"/>
      <c r="D88" s="58"/>
      <c r="E88" s="58"/>
      <c r="F88" s="58"/>
      <c r="G88" s="58"/>
      <c r="H88" s="58"/>
      <c r="I88" s="58"/>
      <c r="J88" s="58"/>
    </row>
    <row r="89" spans="1:10" ht="16.5" customHeight="1">
      <c r="A89" s="58"/>
      <c r="B89" s="58"/>
      <c r="C89" s="58"/>
      <c r="D89" s="58"/>
      <c r="E89" s="58"/>
      <c r="F89" s="58"/>
      <c r="G89" s="58"/>
      <c r="H89" s="58"/>
      <c r="I89" s="58"/>
      <c r="J89" s="58"/>
    </row>
    <row r="90" spans="1:10" ht="16.5" customHeight="1">
      <c r="A90" s="58"/>
      <c r="B90" s="58"/>
      <c r="C90" s="58"/>
      <c r="D90" s="58"/>
      <c r="E90" s="58"/>
      <c r="F90" s="58"/>
      <c r="G90" s="58"/>
      <c r="H90" s="58"/>
      <c r="I90" s="58"/>
      <c r="J90" s="58"/>
    </row>
    <row r="91" spans="1:10" ht="16.5" customHeight="1">
      <c r="A91" s="58"/>
      <c r="B91" s="58"/>
      <c r="C91" s="58"/>
      <c r="D91" s="58"/>
      <c r="E91" s="58"/>
      <c r="F91" s="58"/>
      <c r="G91" s="58"/>
      <c r="H91" s="58"/>
      <c r="I91" s="58"/>
      <c r="J91" s="58"/>
    </row>
    <row r="92" spans="1:10" ht="16.5" customHeight="1">
      <c r="A92" s="58"/>
      <c r="B92" s="58"/>
      <c r="C92" s="58"/>
      <c r="D92" s="58"/>
      <c r="E92" s="58"/>
      <c r="F92" s="58"/>
      <c r="G92" s="58"/>
      <c r="H92" s="58"/>
      <c r="I92" s="58"/>
      <c r="J92" s="58"/>
    </row>
    <row r="93" spans="1:10" ht="16.5" customHeight="1">
      <c r="A93" s="58"/>
      <c r="B93" s="58"/>
      <c r="C93" s="58"/>
      <c r="D93" s="58"/>
      <c r="E93" s="58"/>
      <c r="F93" s="58"/>
      <c r="G93" s="58"/>
      <c r="H93" s="58"/>
      <c r="I93" s="58"/>
      <c r="J93" s="58"/>
    </row>
    <row r="94" spans="1:10" ht="16.5" customHeight="1">
      <c r="A94" s="58"/>
      <c r="B94" s="58"/>
      <c r="C94" s="58"/>
      <c r="D94" s="58"/>
      <c r="E94" s="58"/>
      <c r="F94" s="58"/>
      <c r="G94" s="58"/>
      <c r="H94" s="58"/>
      <c r="I94" s="58"/>
      <c r="J94" s="58"/>
    </row>
    <row r="95" spans="1:10" ht="16.5" customHeight="1">
      <c r="A95" s="58"/>
      <c r="B95" s="58"/>
      <c r="C95" s="58"/>
      <c r="D95" s="58"/>
      <c r="E95" s="58"/>
      <c r="F95" s="58"/>
      <c r="G95" s="58"/>
      <c r="H95" s="58"/>
      <c r="I95" s="58"/>
      <c r="J95" s="58"/>
    </row>
    <row r="96" spans="1:10" ht="16.5" customHeight="1">
      <c r="A96" s="58"/>
      <c r="B96" s="58"/>
      <c r="C96" s="58"/>
      <c r="D96" s="58"/>
      <c r="E96" s="58"/>
      <c r="F96" s="58"/>
      <c r="G96" s="58"/>
      <c r="H96" s="58"/>
      <c r="I96" s="58"/>
      <c r="J96" s="58"/>
    </row>
    <row r="97" spans="1:10" ht="16.5" customHeight="1">
      <c r="A97" s="58"/>
      <c r="B97" s="58"/>
      <c r="C97" s="58"/>
      <c r="D97" s="58"/>
      <c r="E97" s="58"/>
      <c r="F97" s="58"/>
      <c r="G97" s="58"/>
      <c r="H97" s="58"/>
      <c r="I97" s="58"/>
      <c r="J97" s="58"/>
    </row>
    <row r="98" spans="1:10" ht="16.5" customHeight="1">
      <c r="A98" s="58"/>
      <c r="B98" s="58"/>
      <c r="C98" s="58"/>
      <c r="D98" s="58"/>
      <c r="E98" s="58"/>
      <c r="F98" s="58"/>
      <c r="G98" s="58"/>
      <c r="H98" s="58"/>
      <c r="I98" s="58"/>
      <c r="J98" s="58"/>
    </row>
    <row r="99" spans="1:10" ht="16.5" customHeight="1">
      <c r="A99" s="58"/>
      <c r="B99" s="58"/>
      <c r="C99" s="58"/>
      <c r="D99" s="58"/>
      <c r="E99" s="58"/>
      <c r="F99" s="58"/>
      <c r="G99" s="58"/>
      <c r="H99" s="58"/>
      <c r="I99" s="58"/>
      <c r="J99" s="58"/>
    </row>
    <row r="100" spans="1:10" ht="16.5" customHeight="1">
      <c r="A100" s="58"/>
      <c r="B100" s="58"/>
      <c r="C100" s="58"/>
      <c r="D100" s="58"/>
      <c r="E100" s="58"/>
      <c r="F100" s="58"/>
      <c r="G100" s="58"/>
      <c r="H100" s="58"/>
      <c r="I100" s="58"/>
      <c r="J100" s="58"/>
    </row>
    <row r="101" spans="1:10" ht="16.5" customHeight="1">
      <c r="A101" s="58"/>
      <c r="B101" s="58"/>
      <c r="C101" s="58"/>
      <c r="D101" s="58"/>
      <c r="E101" s="58"/>
      <c r="F101" s="58"/>
      <c r="G101" s="58"/>
      <c r="H101" s="58"/>
      <c r="I101" s="58"/>
      <c r="J101" s="58"/>
    </row>
    <row r="102" spans="1:10" ht="16.5" customHeight="1">
      <c r="A102" s="58"/>
      <c r="B102" s="58"/>
      <c r="C102" s="58"/>
      <c r="D102" s="58"/>
      <c r="E102" s="58"/>
      <c r="F102" s="58"/>
      <c r="G102" s="58"/>
      <c r="H102" s="58"/>
      <c r="I102" s="58"/>
      <c r="J102" s="58"/>
    </row>
    <row r="103" spans="1:10" ht="16.5" customHeight="1">
      <c r="A103" s="58"/>
      <c r="B103" s="58"/>
      <c r="C103" s="58"/>
      <c r="D103" s="58"/>
      <c r="E103" s="58"/>
      <c r="F103" s="58"/>
      <c r="G103" s="58"/>
      <c r="H103" s="58"/>
      <c r="I103" s="58"/>
      <c r="J103" s="58"/>
    </row>
    <row r="104" spans="1:10" ht="16.5" customHeight="1">
      <c r="A104" s="58"/>
      <c r="B104" s="58"/>
      <c r="C104" s="58"/>
      <c r="D104" s="58"/>
      <c r="E104" s="58"/>
      <c r="F104" s="58"/>
      <c r="G104" s="58"/>
      <c r="H104" s="58"/>
      <c r="I104" s="58"/>
      <c r="J104" s="58"/>
    </row>
    <row r="105" spans="1:10" ht="16.5" customHeight="1">
      <c r="A105" s="58"/>
      <c r="B105" s="58"/>
      <c r="C105" s="58"/>
      <c r="D105" s="58"/>
      <c r="E105" s="58"/>
      <c r="F105" s="58"/>
      <c r="G105" s="58"/>
      <c r="H105" s="58"/>
      <c r="I105" s="58"/>
      <c r="J105" s="58"/>
    </row>
    <row r="106" spans="1:10" ht="16.5" customHeight="1">
      <c r="A106" s="58"/>
      <c r="B106" s="58"/>
      <c r="C106" s="58"/>
      <c r="D106" s="58"/>
      <c r="E106" s="58"/>
      <c r="F106" s="58"/>
      <c r="G106" s="58"/>
      <c r="H106" s="58"/>
      <c r="I106" s="58"/>
      <c r="J106" s="58"/>
    </row>
    <row r="107" spans="1:10" ht="16.5" customHeight="1">
      <c r="A107" s="58"/>
      <c r="B107" s="58"/>
      <c r="C107" s="58"/>
      <c r="D107" s="58"/>
      <c r="E107" s="58"/>
      <c r="F107" s="58"/>
      <c r="G107" s="58"/>
      <c r="H107" s="58"/>
      <c r="I107" s="58"/>
      <c r="J107" s="58"/>
    </row>
    <row r="108" spans="1:10" ht="16.5" customHeight="1">
      <c r="A108" s="58"/>
      <c r="B108" s="58"/>
      <c r="C108" s="58"/>
      <c r="D108" s="58"/>
      <c r="E108" s="58"/>
      <c r="F108" s="58"/>
      <c r="G108" s="58"/>
      <c r="H108" s="58"/>
      <c r="I108" s="58"/>
      <c r="J108" s="58"/>
    </row>
    <row r="109" spans="1:10" ht="16.5" customHeight="1">
      <c r="A109" s="58"/>
      <c r="B109" s="58"/>
      <c r="C109" s="58"/>
      <c r="D109" s="58"/>
      <c r="E109" s="58"/>
      <c r="F109" s="58"/>
      <c r="G109" s="58"/>
      <c r="H109" s="58"/>
      <c r="I109" s="58"/>
      <c r="J109" s="58"/>
    </row>
    <row r="110" spans="1:10" ht="16.5" customHeight="1">
      <c r="A110" s="58"/>
      <c r="B110" s="58"/>
      <c r="C110" s="58"/>
      <c r="D110" s="58"/>
      <c r="E110" s="58"/>
      <c r="F110" s="58"/>
      <c r="G110" s="58"/>
      <c r="H110" s="58"/>
      <c r="I110" s="58"/>
      <c r="J110" s="58"/>
    </row>
    <row r="111" spans="1:10" ht="16.5" customHeight="1">
      <c r="A111" s="58"/>
      <c r="B111" s="58"/>
      <c r="C111" s="58"/>
      <c r="D111" s="58"/>
      <c r="E111" s="58"/>
      <c r="F111" s="58"/>
      <c r="G111" s="58"/>
      <c r="H111" s="58"/>
      <c r="I111" s="58"/>
      <c r="J111" s="58"/>
    </row>
    <row r="112" spans="1:10" ht="16.5" customHeight="1">
      <c r="A112" s="58"/>
      <c r="B112" s="58"/>
      <c r="C112" s="58"/>
      <c r="D112" s="58"/>
      <c r="E112" s="58"/>
      <c r="F112" s="58"/>
      <c r="G112" s="58"/>
      <c r="H112" s="58"/>
      <c r="I112" s="58"/>
      <c r="J112" s="58"/>
    </row>
    <row r="113" spans="1:10" ht="16.5" customHeight="1">
      <c r="A113" s="58"/>
      <c r="B113" s="58"/>
      <c r="C113" s="58"/>
      <c r="D113" s="58"/>
      <c r="E113" s="58"/>
      <c r="F113" s="58"/>
      <c r="G113" s="58"/>
      <c r="H113" s="58"/>
      <c r="I113" s="58"/>
      <c r="J113" s="58"/>
    </row>
    <row r="114" spans="1:10" ht="16.5" customHeight="1">
      <c r="A114" s="58"/>
      <c r="B114" s="58"/>
      <c r="C114" s="58"/>
      <c r="D114" s="58"/>
      <c r="E114" s="58"/>
      <c r="F114" s="58"/>
      <c r="G114" s="58"/>
      <c r="H114" s="58"/>
      <c r="I114" s="58"/>
      <c r="J114" s="58"/>
    </row>
    <row r="115" spans="1:10" ht="16.5" customHeight="1">
      <c r="A115" s="58"/>
      <c r="B115" s="58"/>
      <c r="C115" s="58"/>
      <c r="D115" s="58"/>
      <c r="E115" s="58"/>
      <c r="F115" s="58"/>
      <c r="G115" s="58"/>
      <c r="H115" s="58"/>
      <c r="I115" s="58"/>
      <c r="J115" s="58"/>
    </row>
    <row r="116" spans="1:10" ht="16.5" customHeight="1">
      <c r="A116" s="58"/>
      <c r="B116" s="58"/>
      <c r="C116" s="58"/>
      <c r="D116" s="58"/>
      <c r="E116" s="58"/>
      <c r="F116" s="58"/>
      <c r="G116" s="58"/>
      <c r="H116" s="58"/>
      <c r="I116" s="58"/>
      <c r="J116" s="58"/>
    </row>
    <row r="117" spans="1:10" ht="16.5" customHeight="1">
      <c r="A117" s="58"/>
      <c r="B117" s="58"/>
      <c r="C117" s="58"/>
      <c r="D117" s="58"/>
      <c r="E117" s="58"/>
      <c r="F117" s="58"/>
      <c r="G117" s="58"/>
      <c r="H117" s="58"/>
      <c r="I117" s="58"/>
      <c r="J117" s="58"/>
    </row>
    <row r="118" spans="1:10" ht="16.5" customHeight="1">
      <c r="A118" s="58"/>
      <c r="B118" s="58"/>
      <c r="C118" s="58"/>
      <c r="D118" s="58"/>
      <c r="E118" s="58"/>
      <c r="F118" s="58"/>
      <c r="G118" s="58"/>
      <c r="H118" s="58"/>
      <c r="I118" s="58"/>
      <c r="J118" s="58"/>
    </row>
    <row r="119" spans="1:10" ht="16.5" customHeight="1">
      <c r="A119" s="58"/>
      <c r="B119" s="58"/>
      <c r="C119" s="58"/>
      <c r="D119" s="58"/>
      <c r="E119" s="58"/>
      <c r="F119" s="58"/>
      <c r="G119" s="58"/>
      <c r="H119" s="58"/>
      <c r="I119" s="58"/>
      <c r="J119" s="58"/>
    </row>
    <row r="120" spans="1:10" ht="16.5" customHeight="1">
      <c r="A120" s="58"/>
      <c r="B120" s="58"/>
      <c r="C120" s="58"/>
      <c r="D120" s="58"/>
      <c r="E120" s="58"/>
      <c r="F120" s="58"/>
      <c r="G120" s="58"/>
      <c r="H120" s="58"/>
      <c r="I120" s="58"/>
      <c r="J120" s="58"/>
    </row>
    <row r="121" spans="1:10" ht="16.5" customHeight="1">
      <c r="A121" s="58"/>
      <c r="B121" s="58"/>
      <c r="C121" s="58"/>
      <c r="D121" s="58"/>
      <c r="E121" s="58"/>
      <c r="F121" s="58"/>
      <c r="G121" s="58"/>
      <c r="H121" s="58"/>
      <c r="I121" s="58"/>
      <c r="J121" s="58"/>
    </row>
    <row r="122" spans="1:10" ht="16.5" customHeight="1">
      <c r="A122" s="58"/>
      <c r="B122" s="58"/>
      <c r="C122" s="58"/>
      <c r="D122" s="58"/>
      <c r="E122" s="58"/>
      <c r="F122" s="58"/>
      <c r="G122" s="58"/>
      <c r="H122" s="58"/>
      <c r="I122" s="58"/>
      <c r="J122" s="58"/>
    </row>
    <row r="123" spans="1:10" ht="16.5" customHeight="1">
      <c r="A123" s="58"/>
      <c r="B123" s="58"/>
      <c r="C123" s="58"/>
      <c r="D123" s="58"/>
      <c r="E123" s="58"/>
      <c r="F123" s="58"/>
      <c r="G123" s="58"/>
      <c r="H123" s="58"/>
      <c r="I123" s="58"/>
      <c r="J123" s="58"/>
    </row>
    <row r="124" spans="1:10" ht="16.5" customHeight="1">
      <c r="A124" s="58"/>
      <c r="B124" s="58"/>
      <c r="C124" s="58"/>
      <c r="D124" s="58"/>
      <c r="E124" s="58"/>
      <c r="F124" s="58"/>
      <c r="G124" s="58"/>
      <c r="H124" s="58"/>
      <c r="I124" s="58"/>
      <c r="J124" s="58"/>
    </row>
    <row r="125" spans="1:10" ht="16.5" customHeight="1">
      <c r="A125" s="58"/>
      <c r="B125" s="58"/>
      <c r="C125" s="58"/>
      <c r="D125" s="58"/>
      <c r="E125" s="58"/>
      <c r="F125" s="58"/>
      <c r="G125" s="58"/>
      <c r="H125" s="58"/>
      <c r="I125" s="58"/>
      <c r="J125" s="58"/>
    </row>
    <row r="126" spans="1:10" ht="16.5" customHeight="1">
      <c r="A126" s="58"/>
      <c r="B126" s="58"/>
      <c r="C126" s="58"/>
      <c r="D126" s="58"/>
      <c r="E126" s="58"/>
      <c r="F126" s="58"/>
      <c r="G126" s="58"/>
      <c r="H126" s="58"/>
      <c r="I126" s="58"/>
      <c r="J126" s="58"/>
    </row>
    <row r="127" spans="1:10" ht="16.5" customHeight="1">
      <c r="A127" s="58"/>
      <c r="B127" s="58"/>
      <c r="C127" s="58"/>
      <c r="D127" s="58"/>
      <c r="E127" s="58"/>
      <c r="F127" s="58"/>
      <c r="G127" s="58"/>
      <c r="H127" s="58"/>
      <c r="I127" s="58"/>
      <c r="J127" s="58"/>
    </row>
    <row r="128" spans="1:10" ht="16.5" customHeight="1">
      <c r="A128" s="58"/>
      <c r="B128" s="58"/>
      <c r="C128" s="58"/>
      <c r="D128" s="58"/>
      <c r="E128" s="58"/>
      <c r="F128" s="58"/>
      <c r="G128" s="58"/>
      <c r="H128" s="58"/>
      <c r="I128" s="58"/>
      <c r="J128" s="58"/>
    </row>
    <row r="129" spans="1:10" ht="16.5" customHeight="1">
      <c r="A129" s="58"/>
      <c r="B129" s="58"/>
      <c r="C129" s="58"/>
      <c r="D129" s="58"/>
      <c r="E129" s="58"/>
      <c r="F129" s="58"/>
      <c r="G129" s="58"/>
      <c r="H129" s="58"/>
      <c r="I129" s="58"/>
      <c r="J129" s="58"/>
    </row>
    <row r="130" spans="1:10" ht="16.5" customHeight="1">
      <c r="A130" s="58"/>
      <c r="B130" s="58"/>
      <c r="C130" s="58"/>
      <c r="D130" s="58"/>
      <c r="E130" s="58"/>
      <c r="F130" s="58"/>
      <c r="G130" s="58"/>
      <c r="H130" s="58"/>
      <c r="I130" s="58"/>
      <c r="J130" s="58"/>
    </row>
    <row r="131" spans="1:10" ht="16.5" customHeight="1">
      <c r="A131" s="58"/>
      <c r="B131" s="58"/>
      <c r="C131" s="58"/>
      <c r="D131" s="58"/>
      <c r="E131" s="58"/>
      <c r="F131" s="58"/>
      <c r="G131" s="58"/>
      <c r="H131" s="58"/>
      <c r="I131" s="58"/>
      <c r="J131" s="58"/>
    </row>
    <row r="132" spans="1:10" ht="16.5" customHeight="1">
      <c r="A132" s="58"/>
      <c r="B132" s="58"/>
      <c r="C132" s="58"/>
      <c r="D132" s="58"/>
      <c r="E132" s="58"/>
      <c r="F132" s="58"/>
      <c r="G132" s="58"/>
      <c r="H132" s="58"/>
      <c r="I132" s="58"/>
      <c r="J132" s="58"/>
    </row>
    <row r="133" spans="1:10" ht="16.5" customHeight="1">
      <c r="A133" s="58"/>
      <c r="B133" s="58"/>
      <c r="C133" s="58"/>
      <c r="D133" s="58"/>
      <c r="E133" s="58"/>
      <c r="F133" s="58"/>
      <c r="G133" s="58"/>
      <c r="H133" s="58"/>
      <c r="I133" s="58"/>
      <c r="J133" s="58"/>
    </row>
    <row r="134" spans="1:10" ht="16.5" customHeight="1">
      <c r="A134" s="58"/>
      <c r="B134" s="58"/>
      <c r="C134" s="58"/>
      <c r="D134" s="58"/>
      <c r="E134" s="58"/>
      <c r="F134" s="58"/>
      <c r="G134" s="58"/>
      <c r="H134" s="58"/>
      <c r="I134" s="58"/>
      <c r="J134" s="58"/>
    </row>
    <row r="135" spans="1:10" ht="16.5" customHeight="1">
      <c r="A135" s="58"/>
      <c r="B135" s="58"/>
      <c r="C135" s="58"/>
      <c r="D135" s="58"/>
      <c r="E135" s="58"/>
      <c r="F135" s="58"/>
      <c r="G135" s="58"/>
      <c r="H135" s="58"/>
      <c r="I135" s="58"/>
      <c r="J135" s="58"/>
    </row>
    <row r="136" spans="1:10" ht="16.5" customHeight="1">
      <c r="A136" s="58"/>
      <c r="B136" s="58"/>
      <c r="C136" s="58"/>
      <c r="D136" s="58"/>
      <c r="E136" s="58"/>
      <c r="F136" s="58"/>
      <c r="G136" s="58"/>
      <c r="H136" s="58"/>
      <c r="I136" s="58"/>
      <c r="J136" s="58"/>
    </row>
    <row r="137" spans="1:10" ht="16.5" customHeight="1">
      <c r="A137" s="58"/>
      <c r="B137" s="58"/>
      <c r="C137" s="58"/>
      <c r="D137" s="58"/>
      <c r="E137" s="58"/>
      <c r="F137" s="58"/>
      <c r="G137" s="58"/>
      <c r="H137" s="58"/>
      <c r="I137" s="58"/>
      <c r="J137" s="58"/>
    </row>
    <row r="138" spans="1:10" ht="16.5" customHeight="1">
      <c r="A138" s="58"/>
      <c r="B138" s="58"/>
      <c r="C138" s="58"/>
      <c r="D138" s="58"/>
      <c r="E138" s="58"/>
      <c r="F138" s="58"/>
      <c r="G138" s="58"/>
      <c r="H138" s="58"/>
      <c r="I138" s="58"/>
      <c r="J138" s="58"/>
    </row>
    <row r="139" spans="1:10" ht="16.5" customHeight="1">
      <c r="A139" s="58"/>
      <c r="B139" s="58"/>
      <c r="C139" s="58"/>
      <c r="D139" s="58"/>
      <c r="E139" s="58"/>
      <c r="F139" s="58"/>
      <c r="G139" s="58"/>
      <c r="H139" s="58"/>
      <c r="I139" s="58"/>
      <c r="J139" s="58"/>
    </row>
    <row r="140" spans="1:10" ht="16.5" customHeight="1">
      <c r="A140" s="58"/>
      <c r="B140" s="58"/>
      <c r="C140" s="58"/>
      <c r="D140" s="58"/>
      <c r="E140" s="58"/>
      <c r="F140" s="58"/>
      <c r="G140" s="58"/>
      <c r="H140" s="58"/>
      <c r="I140" s="58"/>
      <c r="J140" s="58"/>
    </row>
    <row r="141" spans="1:10" ht="16.5" customHeight="1">
      <c r="A141" s="58"/>
      <c r="B141" s="58"/>
      <c r="C141" s="58"/>
      <c r="D141" s="58"/>
      <c r="E141" s="58"/>
      <c r="F141" s="58"/>
      <c r="G141" s="58"/>
      <c r="H141" s="58"/>
      <c r="I141" s="58"/>
      <c r="J141" s="58"/>
    </row>
    <row r="142" spans="1:10" ht="16.5" customHeight="1">
      <c r="A142" s="58"/>
      <c r="B142" s="58"/>
      <c r="C142" s="58"/>
      <c r="D142" s="58"/>
      <c r="E142" s="58"/>
      <c r="F142" s="58"/>
      <c r="G142" s="58"/>
      <c r="H142" s="58"/>
      <c r="I142" s="58"/>
      <c r="J142" s="58"/>
    </row>
    <row r="143" spans="1:10" ht="16.5" customHeight="1">
      <c r="A143" s="58"/>
      <c r="B143" s="58"/>
      <c r="C143" s="58"/>
      <c r="D143" s="58"/>
      <c r="E143" s="58"/>
      <c r="F143" s="58"/>
      <c r="G143" s="58"/>
      <c r="H143" s="58"/>
      <c r="I143" s="58"/>
      <c r="J143" s="58"/>
    </row>
    <row r="144" spans="1:10" ht="16.5" customHeight="1">
      <c r="A144" s="58"/>
      <c r="B144" s="58"/>
      <c r="C144" s="58"/>
      <c r="D144" s="58"/>
      <c r="E144" s="58"/>
      <c r="F144" s="58"/>
      <c r="G144" s="58"/>
      <c r="H144" s="58"/>
      <c r="I144" s="58"/>
      <c r="J144" s="58"/>
    </row>
    <row r="145" spans="1:10" ht="16.5" customHeight="1">
      <c r="A145" s="58"/>
      <c r="B145" s="58"/>
      <c r="C145" s="58"/>
      <c r="D145" s="58"/>
      <c r="E145" s="58"/>
      <c r="F145" s="58"/>
      <c r="G145" s="58"/>
      <c r="H145" s="58"/>
      <c r="I145" s="58"/>
      <c r="J145" s="58"/>
    </row>
    <row r="146" spans="1:10" ht="16.5" customHeight="1">
      <c r="A146" s="58"/>
      <c r="B146" s="58"/>
      <c r="C146" s="58"/>
      <c r="D146" s="58"/>
      <c r="E146" s="58"/>
      <c r="F146" s="58"/>
      <c r="G146" s="58"/>
      <c r="H146" s="58"/>
      <c r="I146" s="58"/>
      <c r="J146" s="58"/>
    </row>
    <row r="147" spans="1:10" ht="16.5" customHeight="1">
      <c r="A147" s="58"/>
      <c r="B147" s="58"/>
      <c r="C147" s="58"/>
      <c r="D147" s="58"/>
      <c r="E147" s="58"/>
      <c r="F147" s="58"/>
      <c r="G147" s="58"/>
      <c r="H147" s="58"/>
      <c r="I147" s="58"/>
      <c r="J147" s="58"/>
    </row>
    <row r="148" spans="1:10" ht="16.5" customHeight="1">
      <c r="A148" s="58"/>
      <c r="B148" s="58"/>
      <c r="C148" s="58"/>
      <c r="D148" s="58"/>
      <c r="E148" s="58"/>
      <c r="F148" s="58"/>
      <c r="G148" s="58"/>
      <c r="H148" s="58"/>
      <c r="I148" s="58"/>
      <c r="J148" s="58"/>
    </row>
    <row r="149" spans="1:10" ht="16.5" customHeight="1">
      <c r="A149" s="58"/>
      <c r="B149" s="58"/>
      <c r="C149" s="58"/>
      <c r="D149" s="58"/>
      <c r="E149" s="58"/>
      <c r="F149" s="58"/>
      <c r="G149" s="58"/>
      <c r="H149" s="58"/>
      <c r="I149" s="58"/>
      <c r="J149" s="58"/>
    </row>
    <row r="150" spans="1:10" ht="16.5" customHeight="1">
      <c r="A150" s="58"/>
      <c r="B150" s="58"/>
      <c r="C150" s="58"/>
      <c r="D150" s="58"/>
      <c r="E150" s="58"/>
      <c r="F150" s="58"/>
      <c r="G150" s="58"/>
      <c r="H150" s="58"/>
      <c r="I150" s="58"/>
      <c r="J150" s="58"/>
    </row>
    <row r="151" spans="1:10" ht="16.5" customHeight="1">
      <c r="A151" s="58"/>
      <c r="B151" s="58"/>
      <c r="C151" s="58"/>
      <c r="D151" s="58"/>
      <c r="E151" s="58"/>
      <c r="F151" s="58"/>
      <c r="G151" s="58"/>
      <c r="H151" s="58"/>
      <c r="I151" s="58"/>
      <c r="J151" s="58"/>
    </row>
    <row r="152" spans="1:10" ht="16.5" customHeight="1">
      <c r="A152" s="58"/>
      <c r="B152" s="58"/>
      <c r="C152" s="58"/>
      <c r="D152" s="58"/>
      <c r="E152" s="58"/>
      <c r="F152" s="58"/>
      <c r="G152" s="58"/>
      <c r="H152" s="58"/>
      <c r="I152" s="58"/>
      <c r="J152" s="58"/>
    </row>
    <row r="153" spans="1:10" ht="16.5" customHeight="1">
      <c r="A153" s="58"/>
      <c r="B153" s="58"/>
      <c r="C153" s="58"/>
      <c r="D153" s="58"/>
      <c r="E153" s="58"/>
      <c r="F153" s="58"/>
      <c r="G153" s="58"/>
      <c r="H153" s="58"/>
      <c r="I153" s="58"/>
      <c r="J153" s="58"/>
    </row>
    <row r="154" spans="1:10" ht="16.5" customHeight="1">
      <c r="A154" s="58"/>
      <c r="B154" s="58"/>
      <c r="C154" s="58"/>
      <c r="D154" s="58"/>
      <c r="E154" s="58"/>
      <c r="F154" s="58"/>
      <c r="G154" s="58"/>
      <c r="H154" s="58"/>
      <c r="I154" s="58"/>
      <c r="J154" s="58"/>
    </row>
    <row r="155" spans="1:10" ht="16.5" customHeight="1">
      <c r="A155" s="58"/>
      <c r="B155" s="58"/>
      <c r="C155" s="58"/>
      <c r="D155" s="58"/>
      <c r="E155" s="58"/>
      <c r="F155" s="58"/>
      <c r="G155" s="58"/>
      <c r="H155" s="58"/>
      <c r="I155" s="58"/>
      <c r="J155" s="58"/>
    </row>
    <row r="156" spans="1:10" ht="16.5" customHeight="1">
      <c r="A156" s="58"/>
      <c r="B156" s="58"/>
      <c r="C156" s="58"/>
      <c r="D156" s="58"/>
      <c r="E156" s="58"/>
      <c r="F156" s="58"/>
      <c r="G156" s="58"/>
      <c r="H156" s="58"/>
      <c r="I156" s="58"/>
      <c r="J156" s="58"/>
    </row>
    <row r="157" spans="1:10" ht="16.5" customHeight="1">
      <c r="A157" s="58"/>
      <c r="B157" s="58"/>
      <c r="C157" s="58"/>
      <c r="D157" s="58"/>
      <c r="E157" s="58"/>
      <c r="F157" s="58"/>
      <c r="G157" s="58"/>
      <c r="H157" s="58"/>
      <c r="I157" s="58"/>
      <c r="J157" s="58"/>
    </row>
    <row r="158" spans="1:10" ht="16.5" customHeight="1">
      <c r="A158" s="58"/>
      <c r="B158" s="58"/>
      <c r="C158" s="58"/>
      <c r="D158" s="58"/>
      <c r="E158" s="58"/>
      <c r="F158" s="58"/>
      <c r="G158" s="58"/>
      <c r="H158" s="58"/>
      <c r="I158" s="58"/>
      <c r="J158" s="58"/>
    </row>
    <row r="159" spans="1:10" ht="16.5" customHeight="1">
      <c r="A159" s="58"/>
      <c r="B159" s="58"/>
      <c r="C159" s="58"/>
      <c r="D159" s="58"/>
      <c r="E159" s="58"/>
      <c r="F159" s="58"/>
      <c r="G159" s="58"/>
      <c r="H159" s="58"/>
      <c r="I159" s="58"/>
      <c r="J159" s="58"/>
    </row>
    <row r="160" spans="1:10" ht="16.5" customHeight="1">
      <c r="A160" s="58"/>
      <c r="B160" s="58"/>
      <c r="C160" s="58"/>
      <c r="D160" s="58"/>
      <c r="E160" s="58"/>
      <c r="F160" s="58"/>
      <c r="G160" s="58"/>
      <c r="H160" s="58"/>
      <c r="I160" s="58"/>
      <c r="J160" s="58"/>
    </row>
    <row r="161" spans="1:10" ht="16.5" customHeight="1">
      <c r="A161" s="58"/>
      <c r="B161" s="58"/>
      <c r="C161" s="58"/>
      <c r="D161" s="58"/>
      <c r="E161" s="58"/>
      <c r="F161" s="58"/>
      <c r="G161" s="58"/>
      <c r="H161" s="58"/>
      <c r="I161" s="58"/>
      <c r="J161" s="58"/>
    </row>
    <row r="162" spans="1:10" ht="16.5" customHeight="1">
      <c r="A162" s="58"/>
      <c r="B162" s="58"/>
      <c r="C162" s="58"/>
      <c r="D162" s="58"/>
      <c r="E162" s="58"/>
      <c r="F162" s="58"/>
      <c r="G162" s="58"/>
      <c r="H162" s="58"/>
      <c r="I162" s="58"/>
      <c r="J162" s="58"/>
    </row>
    <row r="163" spans="1:10" ht="16.5" customHeight="1">
      <c r="A163" s="58"/>
      <c r="B163" s="58"/>
      <c r="C163" s="58"/>
      <c r="D163" s="58"/>
      <c r="E163" s="58"/>
      <c r="F163" s="58"/>
      <c r="G163" s="58"/>
      <c r="H163" s="58"/>
      <c r="I163" s="58"/>
      <c r="J163" s="58"/>
    </row>
    <row r="164" spans="1:10" ht="16.5" customHeight="1">
      <c r="A164" s="58"/>
      <c r="B164" s="58"/>
      <c r="C164" s="58"/>
      <c r="D164" s="58"/>
      <c r="E164" s="58"/>
      <c r="F164" s="58"/>
      <c r="G164" s="58"/>
      <c r="H164" s="58"/>
      <c r="I164" s="58"/>
      <c r="J164" s="58"/>
    </row>
    <row r="165" spans="1:10" ht="16.5" customHeight="1">
      <c r="A165" s="58"/>
      <c r="B165" s="58"/>
      <c r="C165" s="58"/>
      <c r="D165" s="58"/>
      <c r="E165" s="58"/>
      <c r="F165" s="58"/>
      <c r="G165" s="58"/>
      <c r="H165" s="58"/>
      <c r="I165" s="58"/>
      <c r="J165" s="58"/>
    </row>
    <row r="166" spans="1:10" ht="16.5" customHeight="1">
      <c r="A166" s="58"/>
      <c r="B166" s="58"/>
      <c r="C166" s="58"/>
      <c r="D166" s="58"/>
      <c r="E166" s="58"/>
      <c r="F166" s="58"/>
      <c r="G166" s="58"/>
      <c r="H166" s="58"/>
      <c r="I166" s="58"/>
      <c r="J166" s="58"/>
    </row>
    <row r="167" spans="1:10" ht="16.5" customHeight="1">
      <c r="A167" s="58"/>
      <c r="B167" s="58"/>
      <c r="C167" s="58"/>
      <c r="D167" s="58"/>
      <c r="E167" s="58"/>
      <c r="F167" s="58"/>
      <c r="G167" s="58"/>
      <c r="H167" s="58"/>
      <c r="I167" s="58"/>
      <c r="J167" s="58"/>
    </row>
    <row r="168" spans="1:10" ht="16.5" customHeight="1">
      <c r="A168" s="58"/>
      <c r="B168" s="58"/>
      <c r="C168" s="58"/>
      <c r="D168" s="58"/>
      <c r="E168" s="58"/>
      <c r="F168" s="58"/>
      <c r="G168" s="58"/>
      <c r="H168" s="58"/>
      <c r="I168" s="58"/>
      <c r="J168" s="58"/>
    </row>
    <row r="169" spans="1:10" ht="16.5" customHeight="1">
      <c r="A169" s="58"/>
      <c r="B169" s="58"/>
      <c r="C169" s="58"/>
      <c r="D169" s="58"/>
      <c r="E169" s="58"/>
      <c r="F169" s="58"/>
      <c r="G169" s="58"/>
      <c r="H169" s="58"/>
      <c r="I169" s="58"/>
      <c r="J169" s="58"/>
    </row>
    <row r="170" spans="1:10" ht="16.5" customHeight="1">
      <c r="A170" s="58"/>
      <c r="B170" s="58"/>
      <c r="C170" s="58"/>
      <c r="D170" s="58"/>
      <c r="E170" s="58"/>
      <c r="F170" s="58"/>
      <c r="G170" s="58"/>
      <c r="H170" s="58"/>
      <c r="I170" s="58"/>
      <c r="J170" s="58"/>
    </row>
    <row r="171" spans="1:10" ht="16.5" customHeight="1">
      <c r="A171" s="58"/>
      <c r="B171" s="58"/>
      <c r="C171" s="58"/>
      <c r="D171" s="58"/>
      <c r="E171" s="58"/>
      <c r="F171" s="58"/>
      <c r="G171" s="58"/>
      <c r="H171" s="58"/>
      <c r="I171" s="58"/>
      <c r="J171" s="58"/>
    </row>
    <row r="172" spans="1:10" ht="16.5" customHeight="1">
      <c r="A172" s="58"/>
      <c r="B172" s="58"/>
      <c r="C172" s="58"/>
      <c r="D172" s="58"/>
      <c r="E172" s="58"/>
      <c r="F172" s="58"/>
      <c r="G172" s="58"/>
      <c r="H172" s="58"/>
      <c r="I172" s="58"/>
      <c r="J172" s="58"/>
    </row>
    <row r="173" spans="1:10" ht="16.5" customHeight="1">
      <c r="A173" s="58"/>
      <c r="B173" s="58"/>
      <c r="C173" s="58"/>
      <c r="D173" s="58"/>
      <c r="E173" s="58"/>
      <c r="F173" s="58"/>
      <c r="G173" s="58"/>
      <c r="H173" s="58"/>
      <c r="I173" s="58"/>
      <c r="J173" s="58"/>
    </row>
    <row r="174" spans="1:10" ht="16.5" customHeight="1">
      <c r="A174" s="58"/>
      <c r="B174" s="58"/>
      <c r="C174" s="58"/>
      <c r="D174" s="58"/>
      <c r="E174" s="58"/>
      <c r="F174" s="58"/>
      <c r="G174" s="58"/>
      <c r="H174" s="58"/>
      <c r="I174" s="58"/>
      <c r="J174" s="58"/>
    </row>
    <row r="175" spans="1:10" ht="16.5" customHeight="1">
      <c r="A175" s="58"/>
      <c r="B175" s="58"/>
      <c r="C175" s="58"/>
      <c r="D175" s="58"/>
      <c r="E175" s="58"/>
      <c r="F175" s="58"/>
      <c r="G175" s="58"/>
      <c r="H175" s="58"/>
      <c r="I175" s="58"/>
      <c r="J175" s="58"/>
    </row>
    <row r="176" spans="1:10" ht="16.5" customHeight="1">
      <c r="A176" s="58"/>
      <c r="B176" s="58"/>
      <c r="C176" s="58"/>
      <c r="D176" s="58"/>
      <c r="E176" s="58"/>
      <c r="F176" s="58"/>
      <c r="G176" s="58"/>
      <c r="H176" s="58"/>
      <c r="I176" s="58"/>
      <c r="J176" s="58"/>
    </row>
    <row r="177" spans="1:10" ht="16.5" customHeight="1">
      <c r="A177" s="58"/>
      <c r="B177" s="58"/>
      <c r="C177" s="58"/>
      <c r="D177" s="58"/>
      <c r="E177" s="58"/>
      <c r="F177" s="58"/>
      <c r="G177" s="58"/>
      <c r="H177" s="58"/>
      <c r="I177" s="58"/>
      <c r="J177" s="58"/>
    </row>
    <row r="178" spans="1:10" ht="16.5" customHeight="1">
      <c r="A178" s="58"/>
      <c r="B178" s="58"/>
      <c r="C178" s="58"/>
      <c r="D178" s="58"/>
      <c r="E178" s="58"/>
      <c r="F178" s="58"/>
      <c r="G178" s="58"/>
      <c r="H178" s="58"/>
      <c r="I178" s="58"/>
      <c r="J178" s="58"/>
    </row>
    <row r="179" spans="1:10" ht="16.5" customHeight="1">
      <c r="A179" s="58"/>
      <c r="B179" s="58"/>
      <c r="C179" s="58"/>
      <c r="D179" s="58"/>
      <c r="E179" s="58"/>
      <c r="F179" s="58"/>
      <c r="G179" s="58"/>
      <c r="H179" s="58"/>
      <c r="I179" s="58"/>
      <c r="J179" s="58"/>
    </row>
    <row r="180" spans="1:10" ht="16.5" customHeight="1">
      <c r="A180" s="58"/>
      <c r="B180" s="58"/>
      <c r="C180" s="58"/>
      <c r="D180" s="58"/>
      <c r="E180" s="58"/>
      <c r="F180" s="58"/>
      <c r="G180" s="58"/>
      <c r="H180" s="58"/>
      <c r="I180" s="58"/>
      <c r="J180" s="58"/>
    </row>
    <row r="181" spans="1:10" ht="16.5" customHeight="1">
      <c r="A181" s="58"/>
      <c r="B181" s="58"/>
      <c r="C181" s="58"/>
      <c r="D181" s="58"/>
      <c r="E181" s="58"/>
      <c r="F181" s="58"/>
      <c r="G181" s="58"/>
      <c r="H181" s="58"/>
      <c r="I181" s="58"/>
      <c r="J181" s="58"/>
    </row>
    <row r="182" spans="1:10" ht="16.5" customHeight="1">
      <c r="A182" s="58"/>
      <c r="B182" s="58"/>
      <c r="C182" s="58"/>
      <c r="D182" s="58"/>
      <c r="E182" s="58"/>
      <c r="F182" s="58"/>
      <c r="G182" s="58"/>
      <c r="H182" s="58"/>
      <c r="I182" s="58"/>
      <c r="J182" s="58"/>
    </row>
    <row r="183" spans="1:10" ht="16.5" customHeight="1">
      <c r="A183" s="58"/>
      <c r="B183" s="58"/>
      <c r="C183" s="58"/>
      <c r="D183" s="58"/>
      <c r="E183" s="58"/>
      <c r="F183" s="58"/>
      <c r="G183" s="58"/>
      <c r="H183" s="58"/>
      <c r="I183" s="58"/>
      <c r="J183" s="58"/>
    </row>
    <row r="184" spans="1:10" ht="16.5" customHeight="1">
      <c r="A184" s="58"/>
      <c r="B184" s="58"/>
      <c r="C184" s="58"/>
      <c r="D184" s="58"/>
      <c r="E184" s="58"/>
      <c r="F184" s="58"/>
      <c r="G184" s="58"/>
      <c r="H184" s="58"/>
      <c r="I184" s="58"/>
      <c r="J184" s="58"/>
    </row>
    <row r="185" spans="1:10" ht="16.5" customHeight="1">
      <c r="A185" s="58"/>
      <c r="B185" s="58"/>
      <c r="C185" s="58"/>
      <c r="D185" s="58"/>
      <c r="E185" s="58"/>
      <c r="F185" s="58"/>
      <c r="G185" s="58"/>
      <c r="H185" s="58"/>
      <c r="I185" s="58"/>
      <c r="J185" s="58"/>
    </row>
    <row r="186" spans="1:10" ht="16.5" customHeight="1">
      <c r="A186" s="58"/>
      <c r="B186" s="58"/>
      <c r="C186" s="58"/>
      <c r="D186" s="58"/>
      <c r="E186" s="58"/>
      <c r="F186" s="58"/>
      <c r="G186" s="58"/>
      <c r="H186" s="58"/>
      <c r="I186" s="58"/>
      <c r="J186" s="58"/>
    </row>
    <row r="187" spans="1:10" ht="16.5" customHeight="1">
      <c r="A187" s="58"/>
      <c r="B187" s="58"/>
      <c r="C187" s="58"/>
      <c r="D187" s="58"/>
      <c r="E187" s="58"/>
      <c r="F187" s="58"/>
      <c r="G187" s="58"/>
      <c r="H187" s="58"/>
      <c r="I187" s="58"/>
      <c r="J187" s="58"/>
    </row>
    <row r="188" spans="1:10" ht="16.5" customHeight="1">
      <c r="A188" s="58"/>
      <c r="B188" s="58"/>
      <c r="C188" s="58"/>
      <c r="D188" s="58"/>
      <c r="E188" s="58"/>
      <c r="F188" s="58"/>
      <c r="G188" s="58"/>
      <c r="H188" s="58"/>
      <c r="I188" s="58"/>
      <c r="J188" s="58"/>
    </row>
    <row r="189" spans="1:10" ht="16.5" customHeight="1">
      <c r="A189" s="58"/>
      <c r="B189" s="58"/>
      <c r="C189" s="58"/>
      <c r="D189" s="58"/>
      <c r="E189" s="58"/>
      <c r="F189" s="58"/>
      <c r="G189" s="58"/>
      <c r="H189" s="58"/>
      <c r="I189" s="58"/>
      <c r="J189" s="58"/>
    </row>
    <row r="190" spans="1:10" ht="16.5" customHeight="1">
      <c r="A190" s="58"/>
      <c r="B190" s="58"/>
      <c r="C190" s="58"/>
      <c r="D190" s="58"/>
      <c r="E190" s="58"/>
      <c r="F190" s="58"/>
      <c r="G190" s="58"/>
      <c r="H190" s="58"/>
      <c r="I190" s="58"/>
      <c r="J190" s="58"/>
    </row>
    <row r="191" spans="1:10" ht="16.5" customHeight="1">
      <c r="A191" s="58"/>
      <c r="B191" s="58"/>
      <c r="C191" s="58"/>
      <c r="D191" s="58"/>
      <c r="E191" s="58"/>
      <c r="F191" s="58"/>
      <c r="G191" s="58"/>
      <c r="H191" s="58"/>
      <c r="I191" s="58"/>
      <c r="J191" s="58"/>
    </row>
    <row r="192" spans="1:10" ht="16.5" customHeight="1">
      <c r="A192" s="58"/>
      <c r="B192" s="58"/>
      <c r="C192" s="58"/>
      <c r="D192" s="58"/>
      <c r="E192" s="58"/>
      <c r="F192" s="58"/>
      <c r="G192" s="58"/>
      <c r="H192" s="58"/>
      <c r="I192" s="58"/>
      <c r="J192" s="58"/>
    </row>
    <row r="193" spans="1:10" ht="16.5" customHeight="1">
      <c r="A193" s="58"/>
      <c r="B193" s="58"/>
      <c r="C193" s="58"/>
      <c r="D193" s="58"/>
      <c r="E193" s="58"/>
      <c r="F193" s="58"/>
      <c r="G193" s="58"/>
      <c r="H193" s="58"/>
      <c r="I193" s="58"/>
      <c r="J193" s="58"/>
    </row>
    <row r="194" spans="1:10" ht="16.5" customHeight="1">
      <c r="A194" s="58"/>
      <c r="B194" s="58"/>
      <c r="C194" s="58"/>
      <c r="D194" s="58"/>
      <c r="E194" s="58"/>
      <c r="F194" s="58"/>
      <c r="G194" s="58"/>
      <c r="H194" s="58"/>
      <c r="I194" s="58"/>
      <c r="J194" s="58"/>
    </row>
    <row r="195" spans="1:10" ht="16.5" customHeight="1">
      <c r="A195" s="58"/>
      <c r="B195" s="58"/>
      <c r="C195" s="58"/>
      <c r="D195" s="58"/>
      <c r="E195" s="58"/>
      <c r="F195" s="58"/>
      <c r="G195" s="58"/>
      <c r="H195" s="58"/>
      <c r="I195" s="58"/>
      <c r="J195" s="58"/>
    </row>
    <row r="196" spans="1:10" ht="16.5" customHeight="1">
      <c r="A196" s="58"/>
      <c r="B196" s="58"/>
      <c r="C196" s="58"/>
      <c r="D196" s="58"/>
      <c r="E196" s="58"/>
      <c r="F196" s="58"/>
      <c r="G196" s="58"/>
      <c r="H196" s="58"/>
      <c r="I196" s="58"/>
      <c r="J196" s="58"/>
    </row>
    <row r="197" spans="1:10" ht="16.5" customHeight="1">
      <c r="A197" s="58"/>
      <c r="B197" s="58"/>
      <c r="C197" s="58"/>
      <c r="D197" s="58"/>
      <c r="E197" s="58"/>
      <c r="F197" s="58"/>
      <c r="G197" s="58"/>
      <c r="H197" s="58"/>
      <c r="I197" s="58"/>
      <c r="J197" s="58"/>
    </row>
    <row r="198" spans="1:10" ht="16.5" customHeight="1">
      <c r="A198" s="58"/>
      <c r="B198" s="58"/>
      <c r="C198" s="58"/>
      <c r="D198" s="58"/>
      <c r="E198" s="58"/>
      <c r="F198" s="58"/>
      <c r="G198" s="58"/>
      <c r="H198" s="58"/>
      <c r="I198" s="58"/>
      <c r="J198" s="58"/>
    </row>
    <row r="199" spans="1:10" ht="16.5" customHeight="1">
      <c r="A199" s="58"/>
      <c r="B199" s="58"/>
      <c r="C199" s="58"/>
      <c r="D199" s="58"/>
      <c r="E199" s="58"/>
      <c r="F199" s="58"/>
      <c r="G199" s="58"/>
      <c r="H199" s="58"/>
      <c r="I199" s="58"/>
      <c r="J199" s="58"/>
    </row>
    <row r="200" spans="1:10" ht="16.5" customHeight="1">
      <c r="A200" s="58"/>
      <c r="B200" s="58"/>
      <c r="C200" s="58"/>
      <c r="D200" s="58"/>
      <c r="E200" s="58"/>
      <c r="F200" s="58"/>
      <c r="G200" s="58"/>
      <c r="H200" s="58"/>
      <c r="I200" s="58"/>
      <c r="J200" s="58"/>
    </row>
    <row r="201" spans="1:10" ht="16.5" customHeight="1">
      <c r="A201" s="58"/>
      <c r="B201" s="58"/>
      <c r="C201" s="58"/>
      <c r="D201" s="58"/>
      <c r="E201" s="58"/>
      <c r="F201" s="58"/>
      <c r="G201" s="58"/>
      <c r="H201" s="58"/>
      <c r="I201" s="58"/>
      <c r="J201" s="58"/>
    </row>
    <row r="202" spans="1:10" ht="16.5" customHeight="1">
      <c r="A202" s="58"/>
      <c r="B202" s="58"/>
      <c r="C202" s="58"/>
      <c r="D202" s="58"/>
      <c r="E202" s="58"/>
      <c r="F202" s="58"/>
      <c r="G202" s="58"/>
      <c r="H202" s="58"/>
      <c r="I202" s="58"/>
      <c r="J202" s="58"/>
    </row>
    <row r="203" spans="1:10" ht="16.5" customHeight="1">
      <c r="A203" s="58"/>
      <c r="B203" s="58"/>
      <c r="C203" s="58"/>
      <c r="D203" s="58"/>
      <c r="E203" s="58"/>
      <c r="F203" s="58"/>
      <c r="G203" s="58"/>
      <c r="H203" s="58"/>
      <c r="I203" s="58"/>
      <c r="J203" s="58"/>
    </row>
    <row r="204" spans="1:10" ht="16.5" customHeight="1">
      <c r="A204" s="58"/>
      <c r="B204" s="58"/>
      <c r="C204" s="58"/>
      <c r="D204" s="58"/>
      <c r="E204" s="58"/>
      <c r="F204" s="58"/>
      <c r="G204" s="58"/>
      <c r="H204" s="58"/>
      <c r="I204" s="58"/>
      <c r="J204" s="58"/>
    </row>
    <row r="205" spans="1:10" ht="16.5" customHeight="1">
      <c r="A205" s="58"/>
      <c r="B205" s="58"/>
      <c r="C205" s="58"/>
      <c r="D205" s="58"/>
      <c r="E205" s="58"/>
      <c r="F205" s="58"/>
      <c r="G205" s="58"/>
      <c r="H205" s="58"/>
      <c r="I205" s="58"/>
      <c r="J205" s="58"/>
    </row>
    <row r="206" spans="1:10" ht="16.5" customHeight="1">
      <c r="A206" s="58"/>
      <c r="B206" s="58"/>
      <c r="C206" s="58"/>
      <c r="D206" s="58"/>
      <c r="E206" s="58"/>
      <c r="F206" s="58"/>
      <c r="G206" s="58"/>
      <c r="H206" s="58"/>
      <c r="I206" s="58"/>
      <c r="J206" s="58"/>
    </row>
    <row r="207" spans="1:10" ht="16.5" customHeight="1">
      <c r="A207" s="58"/>
      <c r="B207" s="58"/>
      <c r="C207" s="58"/>
      <c r="D207" s="58"/>
      <c r="E207" s="58"/>
      <c r="F207" s="58"/>
      <c r="G207" s="58"/>
      <c r="H207" s="58"/>
      <c r="I207" s="58"/>
      <c r="J207" s="58"/>
    </row>
    <row r="208" spans="1:10" ht="16.5" customHeight="1">
      <c r="A208" s="58"/>
      <c r="B208" s="58"/>
      <c r="C208" s="58"/>
      <c r="D208" s="58"/>
      <c r="E208" s="58"/>
      <c r="F208" s="58"/>
      <c r="G208" s="58"/>
      <c r="H208" s="58"/>
      <c r="I208" s="58"/>
      <c r="J208" s="58"/>
    </row>
    <row r="209" spans="1:10" ht="16.5" customHeight="1">
      <c r="A209" s="58"/>
      <c r="B209" s="58"/>
      <c r="C209" s="58"/>
      <c r="D209" s="58"/>
      <c r="E209" s="58"/>
      <c r="F209" s="58"/>
      <c r="G209" s="58"/>
      <c r="H209" s="58"/>
      <c r="I209" s="58"/>
      <c r="J209" s="58"/>
    </row>
    <row r="210" spans="1:10" ht="16.5" customHeight="1">
      <c r="A210" s="58"/>
      <c r="B210" s="58"/>
      <c r="C210" s="58"/>
      <c r="D210" s="58"/>
      <c r="E210" s="58"/>
      <c r="F210" s="58"/>
      <c r="G210" s="58"/>
      <c r="H210" s="58"/>
      <c r="I210" s="58"/>
      <c r="J210" s="58"/>
    </row>
    <row r="211" spans="1:10" ht="16.5" customHeight="1">
      <c r="A211" s="58"/>
      <c r="B211" s="58"/>
      <c r="C211" s="58"/>
      <c r="D211" s="58"/>
      <c r="E211" s="58"/>
      <c r="F211" s="58"/>
      <c r="G211" s="58"/>
      <c r="H211" s="58"/>
      <c r="I211" s="58"/>
      <c r="J211" s="58"/>
    </row>
    <row r="212" spans="1:10" ht="16.5" customHeight="1">
      <c r="A212" s="58"/>
      <c r="B212" s="58"/>
      <c r="C212" s="58"/>
      <c r="D212" s="58"/>
      <c r="E212" s="58"/>
      <c r="F212" s="58"/>
      <c r="G212" s="58"/>
      <c r="H212" s="58"/>
      <c r="I212" s="58"/>
      <c r="J212" s="58"/>
    </row>
    <row r="213" spans="1:10" ht="16.5" customHeight="1">
      <c r="A213" s="58"/>
      <c r="B213" s="58"/>
      <c r="C213" s="58"/>
      <c r="D213" s="58"/>
      <c r="E213" s="58"/>
      <c r="F213" s="58"/>
      <c r="G213" s="58"/>
      <c r="H213" s="58"/>
      <c r="I213" s="58"/>
      <c r="J213" s="58"/>
    </row>
    <row r="214" spans="1:10" ht="16.5" customHeight="1">
      <c r="A214" s="58"/>
      <c r="B214" s="58"/>
      <c r="C214" s="58"/>
      <c r="D214" s="58"/>
      <c r="E214" s="58"/>
      <c r="F214" s="58"/>
      <c r="G214" s="58"/>
      <c r="H214" s="58"/>
      <c r="I214" s="58"/>
      <c r="J214" s="58"/>
    </row>
    <row r="215" spans="1:10" ht="16.5" customHeight="1">
      <c r="A215" s="58"/>
      <c r="B215" s="58"/>
      <c r="C215" s="58"/>
      <c r="D215" s="58"/>
      <c r="E215" s="58"/>
      <c r="F215" s="58"/>
      <c r="G215" s="58"/>
      <c r="H215" s="58"/>
      <c r="I215" s="58"/>
      <c r="J215" s="58"/>
    </row>
  </sheetData>
  <sheetProtection sheet="1" objects="1" scenarios="1"/>
  <mergeCells count="2">
    <mergeCell ref="B4:C4"/>
    <mergeCell ref="D4:E4"/>
  </mergeCells>
  <conditionalFormatting sqref="M7:O66 R7:R66">
    <cfRule type="cellIs" priority="1" dxfId="8" operator="lessThan" stopIfTrue="1">
      <formula>0</formula>
    </cfRule>
  </conditionalFormatting>
  <dataValidations count="1">
    <dataValidation type="whole" allowBlank="1" showInputMessage="1" error="１～３　で入力してください" sqref="F7:F66">
      <formula1>1</formula1>
      <formula2>6</formula2>
    </dataValidation>
  </dataValidations>
  <printOptions horizontalCentered="1" verticalCentered="1"/>
  <pageMargins left="0.61" right="0.61" top="0.61" bottom="0.61" header="0.5118110236220472" footer="0.5118110236220472"/>
  <pageSetup horizontalDpi="600" verticalDpi="600" orientation="portrait" paperSize="9" r:id="rId2"/>
  <ignoredErrors>
    <ignoredError sqref="A3" unlockedFormula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2">
    <tabColor indexed="52"/>
  </sheetPr>
  <dimension ref="A1:AH232"/>
  <sheetViews>
    <sheetView zoomScalePageLayoutView="0" workbookViewId="0" topLeftCell="A1">
      <selection activeCell="B7" sqref="B7"/>
    </sheetView>
  </sheetViews>
  <sheetFormatPr defaultColWidth="9.00390625" defaultRowHeight="16.5" customHeight="1"/>
  <cols>
    <col min="1" max="1" width="5.00390625" style="55" customWidth="1"/>
    <col min="2" max="5" width="9.75390625" style="55" customWidth="1"/>
    <col min="6" max="6" width="6.00390625" style="55" customWidth="1"/>
    <col min="7" max="7" width="14.875" style="55" customWidth="1"/>
    <col min="8" max="8" width="8.75390625" style="55" customWidth="1"/>
    <col min="9" max="10" width="9.00390625" style="55" customWidth="1"/>
    <col min="11" max="12" width="3.00390625" style="57" customWidth="1"/>
    <col min="13" max="13" width="4.00390625" style="57" bestFit="1" customWidth="1"/>
    <col min="14" max="14" width="3.50390625" style="57" bestFit="1" customWidth="1"/>
    <col min="15" max="15" width="16.125" style="57" bestFit="1" customWidth="1"/>
    <col min="16" max="16" width="17.50390625" style="57" customWidth="1"/>
    <col min="17" max="17" width="7.50390625" style="57" customWidth="1"/>
    <col min="18" max="18" width="7.50390625" style="58" customWidth="1"/>
    <col min="19" max="27" width="3.125" style="58" customWidth="1"/>
    <col min="28" max="34" width="9.00390625" style="58" customWidth="1"/>
    <col min="35" max="16384" width="9.00390625" style="55" customWidth="1"/>
  </cols>
  <sheetData>
    <row r="1" spans="1:19" ht="17.25" customHeight="1">
      <c r="A1" s="53" t="s">
        <v>25</v>
      </c>
      <c r="B1" s="54"/>
      <c r="C1" s="54"/>
      <c r="D1" s="54"/>
      <c r="E1" s="54"/>
      <c r="F1" s="54"/>
      <c r="G1" s="54"/>
      <c r="H1" s="54"/>
      <c r="I1" s="54"/>
      <c r="J1" s="58"/>
      <c r="K1" s="56"/>
      <c r="S1" s="58" t="str">
        <f>IF(SUM(S7:AA66)&gt;0,"Err",WIDECHAR(COUNT(M7:M66))&amp;"人")</f>
        <v>０人</v>
      </c>
    </row>
    <row r="2" spans="2:10" ht="17.25" customHeight="1" thickBot="1">
      <c r="B2" s="55" t="s">
        <v>304</v>
      </c>
      <c r="J2" s="58"/>
    </row>
    <row r="3" spans="1:10" ht="17.25" customHeight="1" thickBot="1">
      <c r="A3" s="49" t="str">
        <f>Ｔｏｐ!H11&amp;"ダブルス"</f>
        <v>ダブルス</v>
      </c>
      <c r="B3" s="1"/>
      <c r="C3" s="1"/>
      <c r="D3" s="1"/>
      <c r="E3" s="1"/>
      <c r="F3" s="1"/>
      <c r="G3" s="1"/>
      <c r="H3" s="1"/>
      <c r="I3" s="59"/>
      <c r="J3" s="58"/>
    </row>
    <row r="4" spans="1:10" ht="17.25" customHeight="1">
      <c r="A4" s="60" t="s">
        <v>0</v>
      </c>
      <c r="B4" s="119" t="s">
        <v>1</v>
      </c>
      <c r="C4" s="120"/>
      <c r="D4" s="119" t="s">
        <v>20</v>
      </c>
      <c r="E4" s="120"/>
      <c r="F4" s="3" t="s">
        <v>2</v>
      </c>
      <c r="G4" s="3" t="s">
        <v>3</v>
      </c>
      <c r="H4" s="3" t="s">
        <v>24</v>
      </c>
      <c r="I4" s="61" t="s">
        <v>4</v>
      </c>
      <c r="J4" s="58"/>
    </row>
    <row r="5" spans="1:10" ht="17.25" customHeight="1">
      <c r="A5" s="62" t="s">
        <v>7</v>
      </c>
      <c r="B5" s="63" t="s">
        <v>9</v>
      </c>
      <c r="C5" s="64" t="s">
        <v>10</v>
      </c>
      <c r="D5" s="63" t="s">
        <v>9</v>
      </c>
      <c r="E5" s="64" t="s">
        <v>10</v>
      </c>
      <c r="F5" s="2"/>
      <c r="G5" s="65" t="s">
        <v>18</v>
      </c>
      <c r="H5" s="2"/>
      <c r="I5" s="66"/>
      <c r="J5" s="58"/>
    </row>
    <row r="6" spans="1:10" ht="17.25" customHeight="1">
      <c r="A6" s="62" t="s">
        <v>5</v>
      </c>
      <c r="B6" s="67" t="s">
        <v>11</v>
      </c>
      <c r="C6" s="68" t="s">
        <v>12</v>
      </c>
      <c r="D6" s="67" t="s">
        <v>21</v>
      </c>
      <c r="E6" s="68" t="s">
        <v>22</v>
      </c>
      <c r="F6" s="2">
        <v>3</v>
      </c>
      <c r="G6" s="69" t="s">
        <v>6</v>
      </c>
      <c r="H6" s="2"/>
      <c r="I6" s="66"/>
      <c r="J6" s="58"/>
    </row>
    <row r="7" spans="1:34" ht="17.25" customHeight="1">
      <c r="A7" s="70">
        <v>1</v>
      </c>
      <c r="B7" s="14"/>
      <c r="C7" s="15"/>
      <c r="D7" s="14"/>
      <c r="E7" s="15"/>
      <c r="F7" s="16"/>
      <c r="G7" s="17"/>
      <c r="H7" s="41"/>
      <c r="I7" s="18"/>
      <c r="J7" s="58"/>
      <c r="K7" s="71"/>
      <c r="L7" s="71"/>
      <c r="M7" s="71">
        <f>IF(AB7="","",IF(LEN(AB7)+LEN(AC7)&gt;6,0,6-LEN(AB7)-LEN(AC7)))</f>
      </c>
      <c r="N7" s="71">
        <f>IF(AB7="","",VLOOKUP(AF7,'基本データ'!$A$106:$B$112,2))</f>
      </c>
      <c r="O7" s="71">
        <f>IF(AB7="","",AB7&amp;REPT("　",M7)&amp;AC7&amp;N7)</f>
      </c>
      <c r="P7" s="71" t="str">
        <f>WIDECHAR(TRIM(AD7))&amp;"　"&amp;WIDECHAR(TRIM(AE7))</f>
        <v>　</v>
      </c>
      <c r="Q7" s="71">
        <f>IF(AB7="","",IF(AG7="",NA(),AG7))</f>
      </c>
      <c r="R7" s="72">
        <f>IF(AH7=0,"",AH7)</f>
      </c>
      <c r="S7" s="73">
        <f aca="true" t="shared" si="0" ref="S7:S38">IF(ISERROR(K7),1,"")</f>
      </c>
      <c r="T7" s="73">
        <f aca="true" t="shared" si="1" ref="T7:AA22">IF(ISERROR(L7),1,"")</f>
      </c>
      <c r="U7" s="73">
        <f t="shared" si="1"/>
      </c>
      <c r="V7" s="73">
        <f t="shared" si="1"/>
      </c>
      <c r="W7" s="73">
        <f t="shared" si="1"/>
      </c>
      <c r="X7" s="73">
        <f t="shared" si="1"/>
      </c>
      <c r="Y7" s="73">
        <f t="shared" si="1"/>
      </c>
      <c r="Z7" s="73">
        <f t="shared" si="1"/>
      </c>
      <c r="AA7" s="73">
        <f t="shared" si="1"/>
      </c>
      <c r="AB7" s="93">
        <f>TRIM(INDEX($A:$I,ROW(),COLUMN()-26))</f>
      </c>
      <c r="AC7" s="93">
        <f aca="true" t="shared" si="2" ref="AC7:AG22">TRIM(INDEX($A:$I,ROW(),COLUMN()-26))</f>
      </c>
      <c r="AD7" s="93">
        <f t="shared" si="2"/>
      </c>
      <c r="AE7" s="93">
        <f t="shared" si="2"/>
      </c>
      <c r="AF7" s="93">
        <f>INDEX($A:$I,ROW(),COLUMN()-26)</f>
        <v>0</v>
      </c>
      <c r="AG7" s="93">
        <f t="shared" si="2"/>
      </c>
      <c r="AH7" s="93">
        <f>INDEX($A:$I,ROW(),COLUMN()-26)</f>
        <v>0</v>
      </c>
    </row>
    <row r="8" spans="1:34" ht="17.25" customHeight="1">
      <c r="A8" s="74"/>
      <c r="B8" s="19"/>
      <c r="C8" s="20"/>
      <c r="D8" s="19"/>
      <c r="E8" s="20"/>
      <c r="F8" s="21"/>
      <c r="G8" s="22"/>
      <c r="H8" s="42"/>
      <c r="I8" s="23"/>
      <c r="J8" s="58"/>
      <c r="K8" s="71"/>
      <c r="L8" s="71"/>
      <c r="M8" s="71">
        <f aca="true" t="shared" si="3" ref="M8:M66">IF(AB8="","",IF(LEN(AB8)+LEN(AC8)&gt;6,0,6-LEN(AB8)-LEN(AC8)))</f>
      </c>
      <c r="N8" s="71">
        <f>IF(AB8="","",VLOOKUP(AF8,'基本データ'!$A$106:$B$112,2))</f>
      </c>
      <c r="O8" s="71">
        <f aca="true" t="shared" si="4" ref="O8:O66">IF(AB8="","",AB8&amp;REPT("　",M8)&amp;AC8&amp;N8)</f>
      </c>
      <c r="P8" s="71" t="str">
        <f aca="true" t="shared" si="5" ref="P8:P66">WIDECHAR(TRIM(AD8))&amp;"　"&amp;WIDECHAR(TRIM(AE8))</f>
        <v>　</v>
      </c>
      <c r="Q8" s="71">
        <f aca="true" t="shared" si="6" ref="Q8:Q66">IF(AB8="","",IF(AG8="",NA(),AG8))</f>
      </c>
      <c r="R8" s="72">
        <f aca="true" t="shared" si="7" ref="R8:R66">IF(AH8=0,"",AH8)</f>
      </c>
      <c r="S8" s="73">
        <f t="shared" si="0"/>
      </c>
      <c r="T8" s="73">
        <f t="shared" si="1"/>
      </c>
      <c r="U8" s="73">
        <f t="shared" si="1"/>
      </c>
      <c r="V8" s="73">
        <f t="shared" si="1"/>
      </c>
      <c r="W8" s="73">
        <f t="shared" si="1"/>
      </c>
      <c r="X8" s="73">
        <f t="shared" si="1"/>
      </c>
      <c r="Y8" s="73">
        <f t="shared" si="1"/>
      </c>
      <c r="Z8" s="73">
        <f t="shared" si="1"/>
      </c>
      <c r="AA8" s="73">
        <f t="shared" si="1"/>
      </c>
      <c r="AB8" s="93">
        <f aca="true" t="shared" si="8" ref="AB8:AG39">TRIM(INDEX($A:$I,ROW(),COLUMN()-26))</f>
      </c>
      <c r="AC8" s="93">
        <f t="shared" si="2"/>
      </c>
      <c r="AD8" s="93">
        <f t="shared" si="2"/>
      </c>
      <c r="AE8" s="93">
        <f t="shared" si="2"/>
      </c>
      <c r="AF8" s="93">
        <f aca="true" t="shared" si="9" ref="AF8:AF66">INDEX($A:$I,ROW(),COLUMN()-26)</f>
        <v>0</v>
      </c>
      <c r="AG8" s="93">
        <f t="shared" si="2"/>
      </c>
      <c r="AH8" s="93">
        <f aca="true" t="shared" si="10" ref="AH8:AH66">INDEX($A:$I,ROW(),COLUMN()-26)</f>
        <v>0</v>
      </c>
    </row>
    <row r="9" spans="1:34" ht="17.25" customHeight="1">
      <c r="A9" s="70">
        <v>2</v>
      </c>
      <c r="B9" s="14"/>
      <c r="C9" s="15"/>
      <c r="D9" s="14"/>
      <c r="E9" s="15"/>
      <c r="F9" s="16"/>
      <c r="G9" s="17"/>
      <c r="H9" s="41"/>
      <c r="I9" s="18"/>
      <c r="J9" s="58"/>
      <c r="K9" s="71"/>
      <c r="L9" s="71"/>
      <c r="M9" s="71">
        <f t="shared" si="3"/>
      </c>
      <c r="N9" s="71">
        <f>IF(AB9="","",VLOOKUP(AF9,'基本データ'!$A$106:$B$112,2))</f>
      </c>
      <c r="O9" s="71">
        <f t="shared" si="4"/>
      </c>
      <c r="P9" s="71" t="str">
        <f t="shared" si="5"/>
        <v>　</v>
      </c>
      <c r="Q9" s="71">
        <f t="shared" si="6"/>
      </c>
      <c r="R9" s="72">
        <f t="shared" si="7"/>
      </c>
      <c r="S9" s="73">
        <f t="shared" si="0"/>
      </c>
      <c r="T9" s="73">
        <f t="shared" si="1"/>
      </c>
      <c r="U9" s="73">
        <f t="shared" si="1"/>
      </c>
      <c r="V9" s="73">
        <f t="shared" si="1"/>
      </c>
      <c r="W9" s="73">
        <f t="shared" si="1"/>
      </c>
      <c r="X9" s="73">
        <f t="shared" si="1"/>
      </c>
      <c r="Y9" s="73">
        <f t="shared" si="1"/>
      </c>
      <c r="Z9" s="73">
        <f t="shared" si="1"/>
      </c>
      <c r="AA9" s="73">
        <f t="shared" si="1"/>
      </c>
      <c r="AB9" s="93">
        <f t="shared" si="8"/>
      </c>
      <c r="AC9" s="93">
        <f t="shared" si="2"/>
      </c>
      <c r="AD9" s="93">
        <f t="shared" si="2"/>
      </c>
      <c r="AE9" s="93">
        <f t="shared" si="2"/>
      </c>
      <c r="AF9" s="93">
        <f t="shared" si="9"/>
        <v>0</v>
      </c>
      <c r="AG9" s="93">
        <f t="shared" si="2"/>
      </c>
      <c r="AH9" s="93">
        <f t="shared" si="10"/>
        <v>0</v>
      </c>
    </row>
    <row r="10" spans="1:34" ht="17.25" customHeight="1">
      <c r="A10" s="74"/>
      <c r="B10" s="19"/>
      <c r="C10" s="20"/>
      <c r="D10" s="19"/>
      <c r="E10" s="20"/>
      <c r="F10" s="21"/>
      <c r="G10" s="22"/>
      <c r="H10" s="42"/>
      <c r="I10" s="23"/>
      <c r="J10" s="58"/>
      <c r="K10" s="71"/>
      <c r="L10" s="71"/>
      <c r="M10" s="71">
        <f t="shared" si="3"/>
      </c>
      <c r="N10" s="71">
        <f>IF(AB10="","",VLOOKUP(AF10,'基本データ'!$A$106:$B$112,2))</f>
      </c>
      <c r="O10" s="71">
        <f t="shared" si="4"/>
      </c>
      <c r="P10" s="71" t="str">
        <f t="shared" si="5"/>
        <v>　</v>
      </c>
      <c r="Q10" s="71">
        <f t="shared" si="6"/>
      </c>
      <c r="R10" s="72">
        <f t="shared" si="7"/>
      </c>
      <c r="S10" s="73">
        <f t="shared" si="0"/>
      </c>
      <c r="T10" s="73">
        <f t="shared" si="1"/>
      </c>
      <c r="U10" s="73">
        <f t="shared" si="1"/>
      </c>
      <c r="V10" s="73">
        <f t="shared" si="1"/>
      </c>
      <c r="W10" s="73">
        <f t="shared" si="1"/>
      </c>
      <c r="X10" s="73">
        <f t="shared" si="1"/>
      </c>
      <c r="Y10" s="73">
        <f t="shared" si="1"/>
      </c>
      <c r="Z10" s="73">
        <f t="shared" si="1"/>
      </c>
      <c r="AA10" s="73">
        <f t="shared" si="1"/>
      </c>
      <c r="AB10" s="93">
        <f t="shared" si="8"/>
      </c>
      <c r="AC10" s="93">
        <f t="shared" si="2"/>
      </c>
      <c r="AD10" s="93">
        <f t="shared" si="2"/>
      </c>
      <c r="AE10" s="93">
        <f t="shared" si="2"/>
      </c>
      <c r="AF10" s="93">
        <f t="shared" si="9"/>
        <v>0</v>
      </c>
      <c r="AG10" s="93">
        <f t="shared" si="2"/>
      </c>
      <c r="AH10" s="93">
        <f t="shared" si="10"/>
        <v>0</v>
      </c>
    </row>
    <row r="11" spans="1:34" ht="17.25" customHeight="1">
      <c r="A11" s="70">
        <v>3</v>
      </c>
      <c r="B11" s="14"/>
      <c r="C11" s="15"/>
      <c r="D11" s="14"/>
      <c r="E11" s="15"/>
      <c r="F11" s="16"/>
      <c r="G11" s="17"/>
      <c r="H11" s="41"/>
      <c r="I11" s="18"/>
      <c r="J11" s="58"/>
      <c r="K11" s="71"/>
      <c r="L11" s="71"/>
      <c r="M11" s="71">
        <f t="shared" si="3"/>
      </c>
      <c r="N11" s="71">
        <f>IF(AB11="","",VLOOKUP(AF11,'基本データ'!$A$106:$B$112,2))</f>
      </c>
      <c r="O11" s="71">
        <f t="shared" si="4"/>
      </c>
      <c r="P11" s="71" t="str">
        <f t="shared" si="5"/>
        <v>　</v>
      </c>
      <c r="Q11" s="71">
        <f t="shared" si="6"/>
      </c>
      <c r="R11" s="72">
        <f t="shared" si="7"/>
      </c>
      <c r="S11" s="73">
        <f t="shared" si="0"/>
      </c>
      <c r="T11" s="73">
        <f t="shared" si="1"/>
      </c>
      <c r="U11" s="73">
        <f t="shared" si="1"/>
      </c>
      <c r="V11" s="73">
        <f t="shared" si="1"/>
      </c>
      <c r="W11" s="73">
        <f t="shared" si="1"/>
      </c>
      <c r="X11" s="73">
        <f t="shared" si="1"/>
      </c>
      <c r="Y11" s="73">
        <f t="shared" si="1"/>
      </c>
      <c r="Z11" s="73">
        <f t="shared" si="1"/>
      </c>
      <c r="AA11" s="73">
        <f t="shared" si="1"/>
      </c>
      <c r="AB11" s="93">
        <f t="shared" si="8"/>
      </c>
      <c r="AC11" s="93">
        <f t="shared" si="2"/>
      </c>
      <c r="AD11" s="93">
        <f t="shared" si="2"/>
      </c>
      <c r="AE11" s="93">
        <f t="shared" si="2"/>
      </c>
      <c r="AF11" s="93">
        <f t="shared" si="9"/>
        <v>0</v>
      </c>
      <c r="AG11" s="93">
        <f t="shared" si="2"/>
      </c>
      <c r="AH11" s="93">
        <f t="shared" si="10"/>
        <v>0</v>
      </c>
    </row>
    <row r="12" spans="1:34" ht="17.25" customHeight="1">
      <c r="A12" s="74"/>
      <c r="B12" s="19"/>
      <c r="C12" s="20"/>
      <c r="D12" s="19"/>
      <c r="E12" s="20"/>
      <c r="F12" s="21"/>
      <c r="G12" s="22"/>
      <c r="H12" s="42"/>
      <c r="I12" s="23"/>
      <c r="J12" s="58"/>
      <c r="K12" s="71"/>
      <c r="L12" s="71"/>
      <c r="M12" s="71">
        <f t="shared" si="3"/>
      </c>
      <c r="N12" s="71">
        <f>IF(AB12="","",VLOOKUP(AF12,'基本データ'!$A$106:$B$112,2))</f>
      </c>
      <c r="O12" s="71">
        <f t="shared" si="4"/>
      </c>
      <c r="P12" s="71" t="str">
        <f t="shared" si="5"/>
        <v>　</v>
      </c>
      <c r="Q12" s="71">
        <f t="shared" si="6"/>
      </c>
      <c r="R12" s="72">
        <f t="shared" si="7"/>
      </c>
      <c r="S12" s="73">
        <f t="shared" si="0"/>
      </c>
      <c r="T12" s="73">
        <f t="shared" si="1"/>
      </c>
      <c r="U12" s="73">
        <f t="shared" si="1"/>
      </c>
      <c r="V12" s="73">
        <f t="shared" si="1"/>
      </c>
      <c r="W12" s="73">
        <f t="shared" si="1"/>
      </c>
      <c r="X12" s="73">
        <f t="shared" si="1"/>
      </c>
      <c r="Y12" s="73">
        <f t="shared" si="1"/>
      </c>
      <c r="Z12" s="73">
        <f t="shared" si="1"/>
      </c>
      <c r="AA12" s="73">
        <f t="shared" si="1"/>
      </c>
      <c r="AB12" s="93">
        <f t="shared" si="8"/>
      </c>
      <c r="AC12" s="93">
        <f t="shared" si="2"/>
      </c>
      <c r="AD12" s="93">
        <f t="shared" si="2"/>
      </c>
      <c r="AE12" s="93">
        <f t="shared" si="2"/>
      </c>
      <c r="AF12" s="93">
        <f t="shared" si="9"/>
        <v>0</v>
      </c>
      <c r="AG12" s="93">
        <f t="shared" si="2"/>
      </c>
      <c r="AH12" s="93">
        <f t="shared" si="10"/>
        <v>0</v>
      </c>
    </row>
    <row r="13" spans="1:34" ht="17.25" customHeight="1">
      <c r="A13" s="70">
        <v>4</v>
      </c>
      <c r="B13" s="14"/>
      <c r="C13" s="15"/>
      <c r="D13" s="14"/>
      <c r="E13" s="15"/>
      <c r="F13" s="16"/>
      <c r="G13" s="17"/>
      <c r="H13" s="41"/>
      <c r="I13" s="18"/>
      <c r="J13" s="58"/>
      <c r="K13" s="71"/>
      <c r="L13" s="71"/>
      <c r="M13" s="71">
        <f t="shared" si="3"/>
      </c>
      <c r="N13" s="71">
        <f>IF(AB13="","",VLOOKUP(AF13,'基本データ'!$A$106:$B$112,2))</f>
      </c>
      <c r="O13" s="71">
        <f t="shared" si="4"/>
      </c>
      <c r="P13" s="71" t="str">
        <f t="shared" si="5"/>
        <v>　</v>
      </c>
      <c r="Q13" s="71">
        <f t="shared" si="6"/>
      </c>
      <c r="R13" s="72">
        <f t="shared" si="7"/>
      </c>
      <c r="S13" s="73">
        <f t="shared" si="0"/>
      </c>
      <c r="T13" s="73">
        <f t="shared" si="1"/>
      </c>
      <c r="U13" s="73">
        <f t="shared" si="1"/>
      </c>
      <c r="V13" s="73">
        <f t="shared" si="1"/>
      </c>
      <c r="W13" s="73">
        <f t="shared" si="1"/>
      </c>
      <c r="X13" s="73">
        <f t="shared" si="1"/>
      </c>
      <c r="Y13" s="73">
        <f t="shared" si="1"/>
      </c>
      <c r="Z13" s="73">
        <f t="shared" si="1"/>
      </c>
      <c r="AA13" s="73">
        <f t="shared" si="1"/>
      </c>
      <c r="AB13" s="93">
        <f t="shared" si="8"/>
      </c>
      <c r="AC13" s="93">
        <f t="shared" si="2"/>
      </c>
      <c r="AD13" s="93">
        <f t="shared" si="2"/>
      </c>
      <c r="AE13" s="93">
        <f t="shared" si="2"/>
      </c>
      <c r="AF13" s="93">
        <f t="shared" si="9"/>
        <v>0</v>
      </c>
      <c r="AG13" s="93">
        <f t="shared" si="2"/>
      </c>
      <c r="AH13" s="93">
        <f t="shared" si="10"/>
        <v>0</v>
      </c>
    </row>
    <row r="14" spans="1:34" ht="17.25" customHeight="1">
      <c r="A14" s="74"/>
      <c r="B14" s="19"/>
      <c r="C14" s="20"/>
      <c r="D14" s="19"/>
      <c r="E14" s="20"/>
      <c r="F14" s="21"/>
      <c r="G14" s="22"/>
      <c r="H14" s="42"/>
      <c r="I14" s="23"/>
      <c r="J14" s="58"/>
      <c r="K14" s="71"/>
      <c r="L14" s="71"/>
      <c r="M14" s="71">
        <f t="shared" si="3"/>
      </c>
      <c r="N14" s="71">
        <f>IF(AB14="","",VLOOKUP(AF14,'基本データ'!$A$106:$B$112,2))</f>
      </c>
      <c r="O14" s="71">
        <f t="shared" si="4"/>
      </c>
      <c r="P14" s="71" t="str">
        <f t="shared" si="5"/>
        <v>　</v>
      </c>
      <c r="Q14" s="71">
        <f t="shared" si="6"/>
      </c>
      <c r="R14" s="72">
        <f t="shared" si="7"/>
      </c>
      <c r="S14" s="73">
        <f t="shared" si="0"/>
      </c>
      <c r="T14" s="73">
        <f t="shared" si="1"/>
      </c>
      <c r="U14" s="73">
        <f t="shared" si="1"/>
      </c>
      <c r="V14" s="73">
        <f t="shared" si="1"/>
      </c>
      <c r="W14" s="73">
        <f t="shared" si="1"/>
      </c>
      <c r="X14" s="73">
        <f t="shared" si="1"/>
      </c>
      <c r="Y14" s="73">
        <f t="shared" si="1"/>
      </c>
      <c r="Z14" s="73">
        <f t="shared" si="1"/>
      </c>
      <c r="AA14" s="73">
        <f t="shared" si="1"/>
      </c>
      <c r="AB14" s="93">
        <f t="shared" si="8"/>
      </c>
      <c r="AC14" s="93">
        <f t="shared" si="2"/>
      </c>
      <c r="AD14" s="93">
        <f t="shared" si="2"/>
      </c>
      <c r="AE14" s="93">
        <f t="shared" si="2"/>
      </c>
      <c r="AF14" s="93">
        <f t="shared" si="9"/>
        <v>0</v>
      </c>
      <c r="AG14" s="93">
        <f t="shared" si="2"/>
      </c>
      <c r="AH14" s="93">
        <f t="shared" si="10"/>
        <v>0</v>
      </c>
    </row>
    <row r="15" spans="1:34" ht="17.25" customHeight="1">
      <c r="A15" s="75">
        <v>5</v>
      </c>
      <c r="B15" s="24"/>
      <c r="C15" s="25"/>
      <c r="D15" s="24"/>
      <c r="E15" s="25"/>
      <c r="F15" s="26"/>
      <c r="G15" s="27"/>
      <c r="H15" s="43"/>
      <c r="I15" s="28"/>
      <c r="J15" s="58"/>
      <c r="K15" s="71"/>
      <c r="L15" s="71"/>
      <c r="M15" s="71">
        <f t="shared" si="3"/>
      </c>
      <c r="N15" s="71">
        <f>IF(AB15="","",VLOOKUP(AF15,'基本データ'!$A$106:$B$112,2))</f>
      </c>
      <c r="O15" s="71">
        <f t="shared" si="4"/>
      </c>
      <c r="P15" s="71" t="str">
        <f t="shared" si="5"/>
        <v>　</v>
      </c>
      <c r="Q15" s="71">
        <f t="shared" si="6"/>
      </c>
      <c r="R15" s="72">
        <f t="shared" si="7"/>
      </c>
      <c r="S15" s="73">
        <f t="shared" si="0"/>
      </c>
      <c r="T15" s="73">
        <f t="shared" si="1"/>
      </c>
      <c r="U15" s="73">
        <f t="shared" si="1"/>
      </c>
      <c r="V15" s="73">
        <f t="shared" si="1"/>
      </c>
      <c r="W15" s="73">
        <f t="shared" si="1"/>
      </c>
      <c r="X15" s="73">
        <f t="shared" si="1"/>
      </c>
      <c r="Y15" s="73">
        <f t="shared" si="1"/>
      </c>
      <c r="Z15" s="73">
        <f t="shared" si="1"/>
      </c>
      <c r="AA15" s="73">
        <f t="shared" si="1"/>
      </c>
      <c r="AB15" s="93">
        <f t="shared" si="8"/>
      </c>
      <c r="AC15" s="93">
        <f t="shared" si="2"/>
      </c>
      <c r="AD15" s="93">
        <f t="shared" si="2"/>
      </c>
      <c r="AE15" s="93">
        <f t="shared" si="2"/>
      </c>
      <c r="AF15" s="93">
        <f t="shared" si="9"/>
        <v>0</v>
      </c>
      <c r="AG15" s="93">
        <f t="shared" si="2"/>
      </c>
      <c r="AH15" s="93">
        <f t="shared" si="10"/>
        <v>0</v>
      </c>
    </row>
    <row r="16" spans="1:34" ht="17.25" customHeight="1">
      <c r="A16" s="74"/>
      <c r="B16" s="19"/>
      <c r="C16" s="20"/>
      <c r="D16" s="19"/>
      <c r="E16" s="20"/>
      <c r="F16" s="21"/>
      <c r="G16" s="22"/>
      <c r="H16" s="42"/>
      <c r="I16" s="23"/>
      <c r="J16" s="58"/>
      <c r="K16" s="71"/>
      <c r="L16" s="71"/>
      <c r="M16" s="71">
        <f t="shared" si="3"/>
      </c>
      <c r="N16" s="71">
        <f>IF(AB16="","",VLOOKUP(AF16,'基本データ'!$A$106:$B$112,2))</f>
      </c>
      <c r="O16" s="71">
        <f t="shared" si="4"/>
      </c>
      <c r="P16" s="71" t="str">
        <f t="shared" si="5"/>
        <v>　</v>
      </c>
      <c r="Q16" s="71">
        <f t="shared" si="6"/>
      </c>
      <c r="R16" s="72">
        <f t="shared" si="7"/>
      </c>
      <c r="S16" s="73">
        <f t="shared" si="0"/>
      </c>
      <c r="T16" s="73">
        <f t="shared" si="1"/>
      </c>
      <c r="U16" s="73">
        <f t="shared" si="1"/>
      </c>
      <c r="V16" s="73">
        <f t="shared" si="1"/>
      </c>
      <c r="W16" s="73">
        <f t="shared" si="1"/>
      </c>
      <c r="X16" s="73">
        <f t="shared" si="1"/>
      </c>
      <c r="Y16" s="73">
        <f t="shared" si="1"/>
      </c>
      <c r="Z16" s="73">
        <f t="shared" si="1"/>
      </c>
      <c r="AA16" s="73">
        <f t="shared" si="1"/>
      </c>
      <c r="AB16" s="93">
        <f t="shared" si="8"/>
      </c>
      <c r="AC16" s="93">
        <f t="shared" si="2"/>
      </c>
      <c r="AD16" s="93">
        <f t="shared" si="2"/>
      </c>
      <c r="AE16" s="93">
        <f t="shared" si="2"/>
      </c>
      <c r="AF16" s="93">
        <f t="shared" si="9"/>
        <v>0</v>
      </c>
      <c r="AG16" s="93">
        <f t="shared" si="2"/>
      </c>
      <c r="AH16" s="93">
        <f t="shared" si="10"/>
        <v>0</v>
      </c>
    </row>
    <row r="17" spans="1:34" ht="17.25" customHeight="1">
      <c r="A17" s="70">
        <v>6</v>
      </c>
      <c r="B17" s="14"/>
      <c r="C17" s="15"/>
      <c r="D17" s="14"/>
      <c r="E17" s="15"/>
      <c r="F17" s="16"/>
      <c r="G17" s="17"/>
      <c r="H17" s="41"/>
      <c r="I17" s="18"/>
      <c r="J17" s="58"/>
      <c r="K17" s="71"/>
      <c r="L17" s="71"/>
      <c r="M17" s="71">
        <f t="shared" si="3"/>
      </c>
      <c r="N17" s="71">
        <f>IF(AB17="","",VLOOKUP(AF17,'基本データ'!$A$106:$B$112,2))</f>
      </c>
      <c r="O17" s="71">
        <f t="shared" si="4"/>
      </c>
      <c r="P17" s="71" t="str">
        <f t="shared" si="5"/>
        <v>　</v>
      </c>
      <c r="Q17" s="71">
        <f t="shared" si="6"/>
      </c>
      <c r="R17" s="72">
        <f t="shared" si="7"/>
      </c>
      <c r="S17" s="73">
        <f t="shared" si="0"/>
      </c>
      <c r="T17" s="73">
        <f t="shared" si="1"/>
      </c>
      <c r="U17" s="73">
        <f t="shared" si="1"/>
      </c>
      <c r="V17" s="73">
        <f t="shared" si="1"/>
      </c>
      <c r="W17" s="73">
        <f t="shared" si="1"/>
      </c>
      <c r="X17" s="73">
        <f t="shared" si="1"/>
      </c>
      <c r="Y17" s="73">
        <f t="shared" si="1"/>
      </c>
      <c r="Z17" s="73">
        <f t="shared" si="1"/>
      </c>
      <c r="AA17" s="73">
        <f t="shared" si="1"/>
      </c>
      <c r="AB17" s="93">
        <f t="shared" si="8"/>
      </c>
      <c r="AC17" s="93">
        <f t="shared" si="2"/>
      </c>
      <c r="AD17" s="93">
        <f t="shared" si="2"/>
      </c>
      <c r="AE17" s="93">
        <f t="shared" si="2"/>
      </c>
      <c r="AF17" s="93">
        <f t="shared" si="9"/>
        <v>0</v>
      </c>
      <c r="AG17" s="93">
        <f t="shared" si="2"/>
      </c>
      <c r="AH17" s="93">
        <f t="shared" si="10"/>
        <v>0</v>
      </c>
    </row>
    <row r="18" spans="1:34" ht="17.25" customHeight="1">
      <c r="A18" s="74"/>
      <c r="B18" s="19"/>
      <c r="C18" s="20"/>
      <c r="D18" s="19"/>
      <c r="E18" s="20"/>
      <c r="F18" s="21"/>
      <c r="G18" s="22"/>
      <c r="H18" s="42"/>
      <c r="I18" s="23"/>
      <c r="J18" s="58"/>
      <c r="K18" s="71"/>
      <c r="L18" s="71"/>
      <c r="M18" s="71">
        <f t="shared" si="3"/>
      </c>
      <c r="N18" s="71">
        <f>IF(AB18="","",VLOOKUP(AF18,'基本データ'!$A$106:$B$112,2))</f>
      </c>
      <c r="O18" s="71">
        <f t="shared" si="4"/>
      </c>
      <c r="P18" s="71" t="str">
        <f t="shared" si="5"/>
        <v>　</v>
      </c>
      <c r="Q18" s="71">
        <f t="shared" si="6"/>
      </c>
      <c r="R18" s="72">
        <f t="shared" si="7"/>
      </c>
      <c r="S18" s="73">
        <f t="shared" si="0"/>
      </c>
      <c r="T18" s="73">
        <f t="shared" si="1"/>
      </c>
      <c r="U18" s="73">
        <f t="shared" si="1"/>
      </c>
      <c r="V18" s="73">
        <f t="shared" si="1"/>
      </c>
      <c r="W18" s="73">
        <f t="shared" si="1"/>
      </c>
      <c r="X18" s="73">
        <f t="shared" si="1"/>
      </c>
      <c r="Y18" s="73">
        <f t="shared" si="1"/>
      </c>
      <c r="Z18" s="73">
        <f t="shared" si="1"/>
      </c>
      <c r="AA18" s="73">
        <f t="shared" si="1"/>
      </c>
      <c r="AB18" s="93">
        <f t="shared" si="8"/>
      </c>
      <c r="AC18" s="93">
        <f t="shared" si="2"/>
      </c>
      <c r="AD18" s="93">
        <f t="shared" si="2"/>
      </c>
      <c r="AE18" s="93">
        <f t="shared" si="2"/>
      </c>
      <c r="AF18" s="93">
        <f t="shared" si="9"/>
        <v>0</v>
      </c>
      <c r="AG18" s="93">
        <f t="shared" si="2"/>
      </c>
      <c r="AH18" s="93">
        <f t="shared" si="10"/>
        <v>0</v>
      </c>
    </row>
    <row r="19" spans="1:34" ht="17.25" customHeight="1">
      <c r="A19" s="70">
        <v>7</v>
      </c>
      <c r="B19" s="14"/>
      <c r="C19" s="15"/>
      <c r="D19" s="14"/>
      <c r="E19" s="15"/>
      <c r="F19" s="16"/>
      <c r="G19" s="17"/>
      <c r="H19" s="41"/>
      <c r="I19" s="18"/>
      <c r="J19" s="58"/>
      <c r="K19" s="71"/>
      <c r="L19" s="71"/>
      <c r="M19" s="71">
        <f t="shared" si="3"/>
      </c>
      <c r="N19" s="71">
        <f>IF(AB19="","",VLOOKUP(AF19,'基本データ'!$A$106:$B$112,2))</f>
      </c>
      <c r="O19" s="71">
        <f t="shared" si="4"/>
      </c>
      <c r="P19" s="71" t="str">
        <f t="shared" si="5"/>
        <v>　</v>
      </c>
      <c r="Q19" s="71">
        <f t="shared" si="6"/>
      </c>
      <c r="R19" s="72">
        <f t="shared" si="7"/>
      </c>
      <c r="S19" s="73">
        <f t="shared" si="0"/>
      </c>
      <c r="T19" s="73">
        <f t="shared" si="1"/>
      </c>
      <c r="U19" s="73">
        <f t="shared" si="1"/>
      </c>
      <c r="V19" s="73">
        <f t="shared" si="1"/>
      </c>
      <c r="W19" s="73">
        <f t="shared" si="1"/>
      </c>
      <c r="X19" s="73">
        <f t="shared" si="1"/>
      </c>
      <c r="Y19" s="73">
        <f t="shared" si="1"/>
      </c>
      <c r="Z19" s="73">
        <f t="shared" si="1"/>
      </c>
      <c r="AA19" s="73">
        <f t="shared" si="1"/>
      </c>
      <c r="AB19" s="93">
        <f t="shared" si="8"/>
      </c>
      <c r="AC19" s="93">
        <f t="shared" si="2"/>
      </c>
      <c r="AD19" s="93">
        <f t="shared" si="2"/>
      </c>
      <c r="AE19" s="93">
        <f t="shared" si="2"/>
      </c>
      <c r="AF19" s="93">
        <f t="shared" si="9"/>
        <v>0</v>
      </c>
      <c r="AG19" s="93">
        <f t="shared" si="2"/>
      </c>
      <c r="AH19" s="93">
        <f t="shared" si="10"/>
        <v>0</v>
      </c>
    </row>
    <row r="20" spans="1:34" ht="17.25" customHeight="1">
      <c r="A20" s="74"/>
      <c r="B20" s="19"/>
      <c r="C20" s="20"/>
      <c r="D20" s="19"/>
      <c r="E20" s="20"/>
      <c r="F20" s="21"/>
      <c r="G20" s="22"/>
      <c r="H20" s="42"/>
      <c r="I20" s="23"/>
      <c r="J20" s="58"/>
      <c r="K20" s="71"/>
      <c r="L20" s="71"/>
      <c r="M20" s="71">
        <f t="shared" si="3"/>
      </c>
      <c r="N20" s="71">
        <f>IF(AB20="","",VLOOKUP(AF20,'基本データ'!$A$106:$B$112,2))</f>
      </c>
      <c r="O20" s="71">
        <f t="shared" si="4"/>
      </c>
      <c r="P20" s="71" t="str">
        <f t="shared" si="5"/>
        <v>　</v>
      </c>
      <c r="Q20" s="71">
        <f t="shared" si="6"/>
      </c>
      <c r="R20" s="72">
        <f t="shared" si="7"/>
      </c>
      <c r="S20" s="73">
        <f t="shared" si="0"/>
      </c>
      <c r="T20" s="73">
        <f t="shared" si="1"/>
      </c>
      <c r="U20" s="73">
        <f t="shared" si="1"/>
      </c>
      <c r="V20" s="73">
        <f t="shared" si="1"/>
      </c>
      <c r="W20" s="73">
        <f t="shared" si="1"/>
      </c>
      <c r="X20" s="73">
        <f t="shared" si="1"/>
      </c>
      <c r="Y20" s="73">
        <f t="shared" si="1"/>
      </c>
      <c r="Z20" s="73">
        <f t="shared" si="1"/>
      </c>
      <c r="AA20" s="73">
        <f t="shared" si="1"/>
      </c>
      <c r="AB20" s="93">
        <f t="shared" si="8"/>
      </c>
      <c r="AC20" s="93">
        <f t="shared" si="2"/>
      </c>
      <c r="AD20" s="93">
        <f t="shared" si="2"/>
      </c>
      <c r="AE20" s="93">
        <f t="shared" si="2"/>
      </c>
      <c r="AF20" s="93">
        <f t="shared" si="9"/>
        <v>0</v>
      </c>
      <c r="AG20" s="93">
        <f t="shared" si="2"/>
      </c>
      <c r="AH20" s="93">
        <f t="shared" si="10"/>
        <v>0</v>
      </c>
    </row>
    <row r="21" spans="1:34" ht="17.25" customHeight="1">
      <c r="A21" s="70">
        <v>8</v>
      </c>
      <c r="B21" s="14"/>
      <c r="C21" s="15"/>
      <c r="D21" s="14"/>
      <c r="E21" s="15"/>
      <c r="F21" s="16"/>
      <c r="G21" s="17"/>
      <c r="H21" s="41"/>
      <c r="I21" s="18"/>
      <c r="J21" s="58"/>
      <c r="K21" s="71"/>
      <c r="L21" s="71"/>
      <c r="M21" s="71">
        <f t="shared" si="3"/>
      </c>
      <c r="N21" s="71">
        <f>IF(AB21="","",VLOOKUP(AF21,'基本データ'!$A$106:$B$112,2))</f>
      </c>
      <c r="O21" s="71">
        <f t="shared" si="4"/>
      </c>
      <c r="P21" s="71" t="str">
        <f t="shared" si="5"/>
        <v>　</v>
      </c>
      <c r="Q21" s="71">
        <f t="shared" si="6"/>
      </c>
      <c r="R21" s="72">
        <f t="shared" si="7"/>
      </c>
      <c r="S21" s="73">
        <f t="shared" si="0"/>
      </c>
      <c r="T21" s="73">
        <f t="shared" si="1"/>
      </c>
      <c r="U21" s="73">
        <f t="shared" si="1"/>
      </c>
      <c r="V21" s="73">
        <f t="shared" si="1"/>
      </c>
      <c r="W21" s="73">
        <f t="shared" si="1"/>
      </c>
      <c r="X21" s="73">
        <f t="shared" si="1"/>
      </c>
      <c r="Y21" s="73">
        <f t="shared" si="1"/>
      </c>
      <c r="Z21" s="73">
        <f t="shared" si="1"/>
      </c>
      <c r="AA21" s="73">
        <f t="shared" si="1"/>
      </c>
      <c r="AB21" s="93">
        <f t="shared" si="8"/>
      </c>
      <c r="AC21" s="93">
        <f t="shared" si="2"/>
      </c>
      <c r="AD21" s="93">
        <f t="shared" si="2"/>
      </c>
      <c r="AE21" s="93">
        <f t="shared" si="2"/>
      </c>
      <c r="AF21" s="93">
        <f t="shared" si="9"/>
        <v>0</v>
      </c>
      <c r="AG21" s="93">
        <f t="shared" si="2"/>
      </c>
      <c r="AH21" s="93">
        <f t="shared" si="10"/>
        <v>0</v>
      </c>
    </row>
    <row r="22" spans="1:34" ht="17.25" customHeight="1">
      <c r="A22" s="74"/>
      <c r="B22" s="19"/>
      <c r="C22" s="20"/>
      <c r="D22" s="19"/>
      <c r="E22" s="20"/>
      <c r="F22" s="21"/>
      <c r="G22" s="22"/>
      <c r="H22" s="42"/>
      <c r="I22" s="23"/>
      <c r="J22" s="58"/>
      <c r="K22" s="71"/>
      <c r="L22" s="71"/>
      <c r="M22" s="71">
        <f t="shared" si="3"/>
      </c>
      <c r="N22" s="71">
        <f>IF(AB22="","",VLOOKUP(AF22,'基本データ'!$A$106:$B$112,2))</f>
      </c>
      <c r="O22" s="71">
        <f t="shared" si="4"/>
      </c>
      <c r="P22" s="71" t="str">
        <f t="shared" si="5"/>
        <v>　</v>
      </c>
      <c r="Q22" s="71">
        <f t="shared" si="6"/>
      </c>
      <c r="R22" s="72">
        <f t="shared" si="7"/>
      </c>
      <c r="S22" s="73">
        <f t="shared" si="0"/>
      </c>
      <c r="T22" s="73">
        <f t="shared" si="1"/>
      </c>
      <c r="U22" s="73">
        <f t="shared" si="1"/>
      </c>
      <c r="V22" s="73">
        <f t="shared" si="1"/>
      </c>
      <c r="W22" s="73">
        <f t="shared" si="1"/>
      </c>
      <c r="X22" s="73">
        <f t="shared" si="1"/>
      </c>
      <c r="Y22" s="73">
        <f t="shared" si="1"/>
      </c>
      <c r="Z22" s="73">
        <f t="shared" si="1"/>
      </c>
      <c r="AA22" s="73">
        <f t="shared" si="1"/>
      </c>
      <c r="AB22" s="93">
        <f t="shared" si="8"/>
      </c>
      <c r="AC22" s="93">
        <f t="shared" si="2"/>
      </c>
      <c r="AD22" s="93">
        <f t="shared" si="2"/>
      </c>
      <c r="AE22" s="93">
        <f t="shared" si="2"/>
      </c>
      <c r="AF22" s="93">
        <f t="shared" si="9"/>
        <v>0</v>
      </c>
      <c r="AG22" s="93">
        <f t="shared" si="2"/>
      </c>
      <c r="AH22" s="93">
        <f t="shared" si="10"/>
        <v>0</v>
      </c>
    </row>
    <row r="23" spans="1:34" ht="17.25" customHeight="1">
      <c r="A23" s="70">
        <v>9</v>
      </c>
      <c r="B23" s="14"/>
      <c r="C23" s="15"/>
      <c r="D23" s="14"/>
      <c r="E23" s="15"/>
      <c r="F23" s="16"/>
      <c r="G23" s="17"/>
      <c r="H23" s="41"/>
      <c r="I23" s="18"/>
      <c r="J23" s="58"/>
      <c r="K23" s="71"/>
      <c r="L23" s="71"/>
      <c r="M23" s="71">
        <f t="shared" si="3"/>
      </c>
      <c r="N23" s="71">
        <f>IF(AB23="","",VLOOKUP(AF23,'基本データ'!$A$106:$B$112,2))</f>
      </c>
      <c r="O23" s="71">
        <f t="shared" si="4"/>
      </c>
      <c r="P23" s="71" t="str">
        <f t="shared" si="5"/>
        <v>　</v>
      </c>
      <c r="Q23" s="71">
        <f t="shared" si="6"/>
      </c>
      <c r="R23" s="72">
        <f t="shared" si="7"/>
      </c>
      <c r="S23" s="73">
        <f t="shared" si="0"/>
      </c>
      <c r="T23" s="73">
        <f aca="true" t="shared" si="11" ref="T23:T66">IF(ISERROR(L23),1,"")</f>
      </c>
      <c r="U23" s="73">
        <f aca="true" t="shared" si="12" ref="U23:U66">IF(ISERROR(M23),1,"")</f>
      </c>
      <c r="V23" s="73">
        <f aca="true" t="shared" si="13" ref="V23:V66">IF(ISERROR(N23),1,"")</f>
      </c>
      <c r="W23" s="73">
        <f aca="true" t="shared" si="14" ref="W23:W66">IF(ISERROR(O23),1,"")</f>
      </c>
      <c r="X23" s="73">
        <f aca="true" t="shared" si="15" ref="X23:X66">IF(ISERROR(P23),1,"")</f>
      </c>
      <c r="Y23" s="73">
        <f aca="true" t="shared" si="16" ref="Y23:Y66">IF(ISERROR(Q23),1,"")</f>
      </c>
      <c r="Z23" s="73">
        <f aca="true" t="shared" si="17" ref="Z23:Z66">IF(ISERROR(R23),1,"")</f>
      </c>
      <c r="AA23" s="73">
        <f aca="true" t="shared" si="18" ref="AA23:AA66">IF(ISERROR(S23),1,"")</f>
      </c>
      <c r="AB23" s="93">
        <f t="shared" si="8"/>
      </c>
      <c r="AC23" s="93">
        <f t="shared" si="8"/>
      </c>
      <c r="AD23" s="93">
        <f t="shared" si="8"/>
      </c>
      <c r="AE23" s="93">
        <f t="shared" si="8"/>
      </c>
      <c r="AF23" s="93">
        <f t="shared" si="9"/>
        <v>0</v>
      </c>
      <c r="AG23" s="93">
        <f t="shared" si="8"/>
      </c>
      <c r="AH23" s="93">
        <f t="shared" si="10"/>
        <v>0</v>
      </c>
    </row>
    <row r="24" spans="1:34" ht="17.25" customHeight="1">
      <c r="A24" s="74"/>
      <c r="B24" s="19"/>
      <c r="C24" s="20"/>
      <c r="D24" s="19"/>
      <c r="E24" s="20"/>
      <c r="F24" s="21"/>
      <c r="G24" s="22"/>
      <c r="H24" s="42"/>
      <c r="I24" s="23"/>
      <c r="J24" s="58"/>
      <c r="K24" s="71"/>
      <c r="L24" s="71"/>
      <c r="M24" s="71">
        <f t="shared" si="3"/>
      </c>
      <c r="N24" s="71">
        <f>IF(AB24="","",VLOOKUP(AF24,'基本データ'!$A$106:$B$112,2))</f>
      </c>
      <c r="O24" s="71">
        <f t="shared" si="4"/>
      </c>
      <c r="P24" s="71" t="str">
        <f t="shared" si="5"/>
        <v>　</v>
      </c>
      <c r="Q24" s="71">
        <f t="shared" si="6"/>
      </c>
      <c r="R24" s="72">
        <f t="shared" si="7"/>
      </c>
      <c r="S24" s="73">
        <f t="shared" si="0"/>
      </c>
      <c r="T24" s="73">
        <f t="shared" si="11"/>
      </c>
      <c r="U24" s="73">
        <f t="shared" si="12"/>
      </c>
      <c r="V24" s="73">
        <f t="shared" si="13"/>
      </c>
      <c r="W24" s="73">
        <f t="shared" si="14"/>
      </c>
      <c r="X24" s="73">
        <f t="shared" si="15"/>
      </c>
      <c r="Y24" s="73">
        <f t="shared" si="16"/>
      </c>
      <c r="Z24" s="73">
        <f t="shared" si="17"/>
      </c>
      <c r="AA24" s="73">
        <f t="shared" si="18"/>
      </c>
      <c r="AB24" s="93">
        <f t="shared" si="8"/>
      </c>
      <c r="AC24" s="93">
        <f t="shared" si="8"/>
      </c>
      <c r="AD24" s="93">
        <f t="shared" si="8"/>
      </c>
      <c r="AE24" s="93">
        <f t="shared" si="8"/>
      </c>
      <c r="AF24" s="93">
        <f t="shared" si="9"/>
        <v>0</v>
      </c>
      <c r="AG24" s="93">
        <f t="shared" si="8"/>
      </c>
      <c r="AH24" s="93">
        <f t="shared" si="10"/>
        <v>0</v>
      </c>
    </row>
    <row r="25" spans="1:34" ht="17.25" customHeight="1">
      <c r="A25" s="70">
        <v>10</v>
      </c>
      <c r="B25" s="14"/>
      <c r="C25" s="15"/>
      <c r="D25" s="14"/>
      <c r="E25" s="15"/>
      <c r="F25" s="16"/>
      <c r="G25" s="17"/>
      <c r="H25" s="41"/>
      <c r="I25" s="18"/>
      <c r="J25" s="58"/>
      <c r="K25" s="71"/>
      <c r="L25" s="71"/>
      <c r="M25" s="71">
        <f t="shared" si="3"/>
      </c>
      <c r="N25" s="71">
        <f>IF(AB25="","",VLOOKUP(AF25,'基本データ'!$A$106:$B$112,2))</f>
      </c>
      <c r="O25" s="71">
        <f t="shared" si="4"/>
      </c>
      <c r="P25" s="71" t="str">
        <f t="shared" si="5"/>
        <v>　</v>
      </c>
      <c r="Q25" s="71">
        <f t="shared" si="6"/>
      </c>
      <c r="R25" s="72">
        <f t="shared" si="7"/>
      </c>
      <c r="S25" s="73">
        <f t="shared" si="0"/>
      </c>
      <c r="T25" s="73">
        <f t="shared" si="11"/>
      </c>
      <c r="U25" s="73">
        <f t="shared" si="12"/>
      </c>
      <c r="V25" s="73">
        <f t="shared" si="13"/>
      </c>
      <c r="W25" s="73">
        <f t="shared" si="14"/>
      </c>
      <c r="X25" s="73">
        <f t="shared" si="15"/>
      </c>
      <c r="Y25" s="73">
        <f t="shared" si="16"/>
      </c>
      <c r="Z25" s="73">
        <f t="shared" si="17"/>
      </c>
      <c r="AA25" s="73">
        <f t="shared" si="18"/>
      </c>
      <c r="AB25" s="93">
        <f t="shared" si="8"/>
      </c>
      <c r="AC25" s="93">
        <f t="shared" si="8"/>
      </c>
      <c r="AD25" s="93">
        <f t="shared" si="8"/>
      </c>
      <c r="AE25" s="93">
        <f t="shared" si="8"/>
      </c>
      <c r="AF25" s="93">
        <f t="shared" si="9"/>
        <v>0</v>
      </c>
      <c r="AG25" s="93">
        <f t="shared" si="8"/>
      </c>
      <c r="AH25" s="93">
        <f t="shared" si="10"/>
        <v>0</v>
      </c>
    </row>
    <row r="26" spans="1:34" ht="17.25" customHeight="1">
      <c r="A26" s="74"/>
      <c r="B26" s="19"/>
      <c r="C26" s="20"/>
      <c r="D26" s="19"/>
      <c r="E26" s="20"/>
      <c r="F26" s="21"/>
      <c r="G26" s="22"/>
      <c r="H26" s="42"/>
      <c r="I26" s="23"/>
      <c r="J26" s="58"/>
      <c r="K26" s="71"/>
      <c r="L26" s="71"/>
      <c r="M26" s="71">
        <f t="shared" si="3"/>
      </c>
      <c r="N26" s="71">
        <f>IF(AB26="","",VLOOKUP(AF26,'基本データ'!$A$106:$B$112,2))</f>
      </c>
      <c r="O26" s="71">
        <f t="shared" si="4"/>
      </c>
      <c r="P26" s="71" t="str">
        <f t="shared" si="5"/>
        <v>　</v>
      </c>
      <c r="Q26" s="71">
        <f t="shared" si="6"/>
      </c>
      <c r="R26" s="72">
        <f t="shared" si="7"/>
      </c>
      <c r="S26" s="73">
        <f t="shared" si="0"/>
      </c>
      <c r="T26" s="73">
        <f t="shared" si="11"/>
      </c>
      <c r="U26" s="73">
        <f t="shared" si="12"/>
      </c>
      <c r="V26" s="73">
        <f t="shared" si="13"/>
      </c>
      <c r="W26" s="73">
        <f t="shared" si="14"/>
      </c>
      <c r="X26" s="73">
        <f t="shared" si="15"/>
      </c>
      <c r="Y26" s="73">
        <f t="shared" si="16"/>
      </c>
      <c r="Z26" s="73">
        <f t="shared" si="17"/>
      </c>
      <c r="AA26" s="73">
        <f t="shared" si="18"/>
      </c>
      <c r="AB26" s="93">
        <f t="shared" si="8"/>
      </c>
      <c r="AC26" s="93">
        <f t="shared" si="8"/>
      </c>
      <c r="AD26" s="93">
        <f t="shared" si="8"/>
      </c>
      <c r="AE26" s="93">
        <f t="shared" si="8"/>
      </c>
      <c r="AF26" s="93">
        <f t="shared" si="9"/>
        <v>0</v>
      </c>
      <c r="AG26" s="93">
        <f t="shared" si="8"/>
      </c>
      <c r="AH26" s="93">
        <f t="shared" si="10"/>
        <v>0</v>
      </c>
    </row>
    <row r="27" spans="1:34" ht="16.5" customHeight="1">
      <c r="A27" s="70">
        <v>11</v>
      </c>
      <c r="B27" s="14"/>
      <c r="C27" s="15"/>
      <c r="D27" s="14"/>
      <c r="E27" s="15"/>
      <c r="F27" s="16"/>
      <c r="G27" s="17"/>
      <c r="H27" s="41"/>
      <c r="I27" s="18"/>
      <c r="J27" s="58"/>
      <c r="K27" s="71"/>
      <c r="L27" s="71"/>
      <c r="M27" s="71">
        <f t="shared" si="3"/>
      </c>
      <c r="N27" s="71">
        <f>IF(AB27="","",VLOOKUP(AF27,'基本データ'!$A$106:$B$112,2))</f>
      </c>
      <c r="O27" s="71">
        <f t="shared" si="4"/>
      </c>
      <c r="P27" s="71" t="str">
        <f t="shared" si="5"/>
        <v>　</v>
      </c>
      <c r="Q27" s="71">
        <f t="shared" si="6"/>
      </c>
      <c r="R27" s="72">
        <f t="shared" si="7"/>
      </c>
      <c r="S27" s="73">
        <f t="shared" si="0"/>
      </c>
      <c r="T27" s="73">
        <f t="shared" si="11"/>
      </c>
      <c r="U27" s="73">
        <f t="shared" si="12"/>
      </c>
      <c r="V27" s="73">
        <f t="shared" si="13"/>
      </c>
      <c r="W27" s="73">
        <f t="shared" si="14"/>
      </c>
      <c r="X27" s="73">
        <f t="shared" si="15"/>
      </c>
      <c r="Y27" s="73">
        <f t="shared" si="16"/>
      </c>
      <c r="Z27" s="73">
        <f t="shared" si="17"/>
      </c>
      <c r="AA27" s="73">
        <f t="shared" si="18"/>
      </c>
      <c r="AB27" s="93">
        <f t="shared" si="8"/>
      </c>
      <c r="AC27" s="93">
        <f t="shared" si="8"/>
      </c>
      <c r="AD27" s="93">
        <f t="shared" si="8"/>
      </c>
      <c r="AE27" s="93">
        <f t="shared" si="8"/>
      </c>
      <c r="AF27" s="93">
        <f t="shared" si="9"/>
        <v>0</v>
      </c>
      <c r="AG27" s="93">
        <f t="shared" si="8"/>
      </c>
      <c r="AH27" s="93">
        <f t="shared" si="10"/>
        <v>0</v>
      </c>
    </row>
    <row r="28" spans="1:34" ht="16.5" customHeight="1">
      <c r="A28" s="74"/>
      <c r="B28" s="19"/>
      <c r="C28" s="20"/>
      <c r="D28" s="19"/>
      <c r="E28" s="20"/>
      <c r="F28" s="21"/>
      <c r="G28" s="22"/>
      <c r="H28" s="42"/>
      <c r="I28" s="23"/>
      <c r="J28" s="58"/>
      <c r="K28" s="71"/>
      <c r="L28" s="71"/>
      <c r="M28" s="71">
        <f t="shared" si="3"/>
      </c>
      <c r="N28" s="71">
        <f>IF(AB28="","",VLOOKUP(AF28,'基本データ'!$A$106:$B$112,2))</f>
      </c>
      <c r="O28" s="71">
        <f t="shared" si="4"/>
      </c>
      <c r="P28" s="71" t="str">
        <f t="shared" si="5"/>
        <v>　</v>
      </c>
      <c r="Q28" s="71">
        <f t="shared" si="6"/>
      </c>
      <c r="R28" s="72">
        <f t="shared" si="7"/>
      </c>
      <c r="S28" s="73">
        <f t="shared" si="0"/>
      </c>
      <c r="T28" s="73">
        <f t="shared" si="11"/>
      </c>
      <c r="U28" s="73">
        <f t="shared" si="12"/>
      </c>
      <c r="V28" s="73">
        <f t="shared" si="13"/>
      </c>
      <c r="W28" s="73">
        <f t="shared" si="14"/>
      </c>
      <c r="X28" s="73">
        <f t="shared" si="15"/>
      </c>
      <c r="Y28" s="73">
        <f t="shared" si="16"/>
      </c>
      <c r="Z28" s="73">
        <f t="shared" si="17"/>
      </c>
      <c r="AA28" s="73">
        <f t="shared" si="18"/>
      </c>
      <c r="AB28" s="93">
        <f t="shared" si="8"/>
      </c>
      <c r="AC28" s="93">
        <f t="shared" si="8"/>
      </c>
      <c r="AD28" s="93">
        <f t="shared" si="8"/>
      </c>
      <c r="AE28" s="93">
        <f t="shared" si="8"/>
      </c>
      <c r="AF28" s="93">
        <f t="shared" si="9"/>
        <v>0</v>
      </c>
      <c r="AG28" s="93">
        <f t="shared" si="8"/>
      </c>
      <c r="AH28" s="93">
        <f t="shared" si="10"/>
        <v>0</v>
      </c>
    </row>
    <row r="29" spans="1:34" ht="16.5" customHeight="1">
      <c r="A29" s="70">
        <v>12</v>
      </c>
      <c r="B29" s="14"/>
      <c r="C29" s="15"/>
      <c r="D29" s="14"/>
      <c r="E29" s="15"/>
      <c r="F29" s="16"/>
      <c r="G29" s="17"/>
      <c r="H29" s="41"/>
      <c r="I29" s="18"/>
      <c r="J29" s="58"/>
      <c r="K29" s="71"/>
      <c r="L29" s="71"/>
      <c r="M29" s="71">
        <f t="shared" si="3"/>
      </c>
      <c r="N29" s="71">
        <f>IF(AB29="","",VLOOKUP(AF29,'基本データ'!$A$106:$B$112,2))</f>
      </c>
      <c r="O29" s="71">
        <f t="shared" si="4"/>
      </c>
      <c r="P29" s="71" t="str">
        <f t="shared" si="5"/>
        <v>　</v>
      </c>
      <c r="Q29" s="71">
        <f t="shared" si="6"/>
      </c>
      <c r="R29" s="72">
        <f t="shared" si="7"/>
      </c>
      <c r="S29" s="73">
        <f t="shared" si="0"/>
      </c>
      <c r="T29" s="73">
        <f t="shared" si="11"/>
      </c>
      <c r="U29" s="73">
        <f t="shared" si="12"/>
      </c>
      <c r="V29" s="73">
        <f t="shared" si="13"/>
      </c>
      <c r="W29" s="73">
        <f t="shared" si="14"/>
      </c>
      <c r="X29" s="73">
        <f t="shared" si="15"/>
      </c>
      <c r="Y29" s="73">
        <f t="shared" si="16"/>
      </c>
      <c r="Z29" s="73">
        <f t="shared" si="17"/>
      </c>
      <c r="AA29" s="73">
        <f t="shared" si="18"/>
      </c>
      <c r="AB29" s="93">
        <f t="shared" si="8"/>
      </c>
      <c r="AC29" s="93">
        <f t="shared" si="8"/>
      </c>
      <c r="AD29" s="93">
        <f t="shared" si="8"/>
      </c>
      <c r="AE29" s="93">
        <f t="shared" si="8"/>
      </c>
      <c r="AF29" s="93">
        <f t="shared" si="9"/>
        <v>0</v>
      </c>
      <c r="AG29" s="93">
        <f t="shared" si="8"/>
      </c>
      <c r="AH29" s="93">
        <f t="shared" si="10"/>
        <v>0</v>
      </c>
    </row>
    <row r="30" spans="1:34" ht="16.5" customHeight="1">
      <c r="A30" s="74"/>
      <c r="B30" s="19"/>
      <c r="C30" s="20"/>
      <c r="D30" s="19"/>
      <c r="E30" s="20"/>
      <c r="F30" s="21"/>
      <c r="G30" s="22"/>
      <c r="H30" s="42"/>
      <c r="I30" s="23"/>
      <c r="J30" s="58"/>
      <c r="K30" s="71"/>
      <c r="L30" s="71"/>
      <c r="M30" s="71">
        <f t="shared" si="3"/>
      </c>
      <c r="N30" s="71">
        <f>IF(AB30="","",VLOOKUP(AF30,'基本データ'!$A$106:$B$112,2))</f>
      </c>
      <c r="O30" s="71">
        <f t="shared" si="4"/>
      </c>
      <c r="P30" s="71" t="str">
        <f t="shared" si="5"/>
        <v>　</v>
      </c>
      <c r="Q30" s="71">
        <f t="shared" si="6"/>
      </c>
      <c r="R30" s="72">
        <f t="shared" si="7"/>
      </c>
      <c r="S30" s="73">
        <f t="shared" si="0"/>
      </c>
      <c r="T30" s="73">
        <f t="shared" si="11"/>
      </c>
      <c r="U30" s="73">
        <f t="shared" si="12"/>
      </c>
      <c r="V30" s="73">
        <f t="shared" si="13"/>
      </c>
      <c r="W30" s="73">
        <f t="shared" si="14"/>
      </c>
      <c r="X30" s="73">
        <f t="shared" si="15"/>
      </c>
      <c r="Y30" s="73">
        <f t="shared" si="16"/>
      </c>
      <c r="Z30" s="73">
        <f t="shared" si="17"/>
      </c>
      <c r="AA30" s="73">
        <f t="shared" si="18"/>
      </c>
      <c r="AB30" s="93">
        <f t="shared" si="8"/>
      </c>
      <c r="AC30" s="93">
        <f t="shared" si="8"/>
      </c>
      <c r="AD30" s="93">
        <f t="shared" si="8"/>
      </c>
      <c r="AE30" s="93">
        <f t="shared" si="8"/>
      </c>
      <c r="AF30" s="93">
        <f t="shared" si="9"/>
        <v>0</v>
      </c>
      <c r="AG30" s="93">
        <f t="shared" si="8"/>
      </c>
      <c r="AH30" s="93">
        <f t="shared" si="10"/>
        <v>0</v>
      </c>
    </row>
    <row r="31" spans="1:34" ht="16.5" customHeight="1">
      <c r="A31" s="70">
        <v>13</v>
      </c>
      <c r="B31" s="14"/>
      <c r="C31" s="15"/>
      <c r="D31" s="14"/>
      <c r="E31" s="15"/>
      <c r="F31" s="16"/>
      <c r="G31" s="17"/>
      <c r="H31" s="41"/>
      <c r="I31" s="18"/>
      <c r="J31" s="58"/>
      <c r="K31" s="71"/>
      <c r="L31" s="71"/>
      <c r="M31" s="71">
        <f t="shared" si="3"/>
      </c>
      <c r="N31" s="71">
        <f>IF(AB31="","",VLOOKUP(AF31,'基本データ'!$A$106:$B$112,2))</f>
      </c>
      <c r="O31" s="71">
        <f t="shared" si="4"/>
      </c>
      <c r="P31" s="71" t="str">
        <f t="shared" si="5"/>
        <v>　</v>
      </c>
      <c r="Q31" s="71">
        <f t="shared" si="6"/>
      </c>
      <c r="R31" s="72">
        <f t="shared" si="7"/>
      </c>
      <c r="S31" s="73">
        <f t="shared" si="0"/>
      </c>
      <c r="T31" s="73">
        <f t="shared" si="11"/>
      </c>
      <c r="U31" s="73">
        <f t="shared" si="12"/>
      </c>
      <c r="V31" s="73">
        <f t="shared" si="13"/>
      </c>
      <c r="W31" s="73">
        <f t="shared" si="14"/>
      </c>
      <c r="X31" s="73">
        <f t="shared" si="15"/>
      </c>
      <c r="Y31" s="73">
        <f t="shared" si="16"/>
      </c>
      <c r="Z31" s="73">
        <f t="shared" si="17"/>
      </c>
      <c r="AA31" s="73">
        <f t="shared" si="18"/>
      </c>
      <c r="AB31" s="93">
        <f t="shared" si="8"/>
      </c>
      <c r="AC31" s="93">
        <f t="shared" si="8"/>
      </c>
      <c r="AD31" s="93">
        <f t="shared" si="8"/>
      </c>
      <c r="AE31" s="93">
        <f t="shared" si="8"/>
      </c>
      <c r="AF31" s="93">
        <f t="shared" si="9"/>
        <v>0</v>
      </c>
      <c r="AG31" s="93">
        <f t="shared" si="8"/>
      </c>
      <c r="AH31" s="93">
        <f t="shared" si="10"/>
        <v>0</v>
      </c>
    </row>
    <row r="32" spans="1:34" ht="16.5" customHeight="1">
      <c r="A32" s="74"/>
      <c r="B32" s="19"/>
      <c r="C32" s="20"/>
      <c r="D32" s="19"/>
      <c r="E32" s="20"/>
      <c r="F32" s="21"/>
      <c r="G32" s="22"/>
      <c r="H32" s="42"/>
      <c r="I32" s="23"/>
      <c r="J32" s="58"/>
      <c r="K32" s="71"/>
      <c r="L32" s="71"/>
      <c r="M32" s="71">
        <f t="shared" si="3"/>
      </c>
      <c r="N32" s="71">
        <f>IF(AB32="","",VLOOKUP(AF32,'基本データ'!$A$106:$B$112,2))</f>
      </c>
      <c r="O32" s="71">
        <f t="shared" si="4"/>
      </c>
      <c r="P32" s="71" t="str">
        <f t="shared" si="5"/>
        <v>　</v>
      </c>
      <c r="Q32" s="71">
        <f t="shared" si="6"/>
      </c>
      <c r="R32" s="72">
        <f t="shared" si="7"/>
      </c>
      <c r="S32" s="73">
        <f t="shared" si="0"/>
      </c>
      <c r="T32" s="73">
        <f t="shared" si="11"/>
      </c>
      <c r="U32" s="73">
        <f t="shared" si="12"/>
      </c>
      <c r="V32" s="73">
        <f t="shared" si="13"/>
      </c>
      <c r="W32" s="73">
        <f t="shared" si="14"/>
      </c>
      <c r="X32" s="73">
        <f t="shared" si="15"/>
      </c>
      <c r="Y32" s="73">
        <f t="shared" si="16"/>
      </c>
      <c r="Z32" s="73">
        <f t="shared" si="17"/>
      </c>
      <c r="AA32" s="73">
        <f t="shared" si="18"/>
      </c>
      <c r="AB32" s="93">
        <f t="shared" si="8"/>
      </c>
      <c r="AC32" s="93">
        <f t="shared" si="8"/>
      </c>
      <c r="AD32" s="93">
        <f t="shared" si="8"/>
      </c>
      <c r="AE32" s="93">
        <f t="shared" si="8"/>
      </c>
      <c r="AF32" s="93">
        <f t="shared" si="9"/>
        <v>0</v>
      </c>
      <c r="AG32" s="93">
        <f t="shared" si="8"/>
      </c>
      <c r="AH32" s="93">
        <f t="shared" si="10"/>
        <v>0</v>
      </c>
    </row>
    <row r="33" spans="1:34" ht="16.5" customHeight="1">
      <c r="A33" s="70">
        <v>14</v>
      </c>
      <c r="B33" s="14"/>
      <c r="C33" s="15"/>
      <c r="D33" s="14"/>
      <c r="E33" s="15"/>
      <c r="F33" s="16"/>
      <c r="G33" s="17"/>
      <c r="H33" s="41"/>
      <c r="I33" s="18"/>
      <c r="J33" s="58"/>
      <c r="K33" s="71"/>
      <c r="L33" s="71"/>
      <c r="M33" s="71">
        <f t="shared" si="3"/>
      </c>
      <c r="N33" s="71">
        <f>IF(AB33="","",VLOOKUP(AF33,'基本データ'!$A$106:$B$112,2))</f>
      </c>
      <c r="O33" s="71">
        <f t="shared" si="4"/>
      </c>
      <c r="P33" s="71" t="str">
        <f t="shared" si="5"/>
        <v>　</v>
      </c>
      <c r="Q33" s="71">
        <f t="shared" si="6"/>
      </c>
      <c r="R33" s="72">
        <f t="shared" si="7"/>
      </c>
      <c r="S33" s="73">
        <f t="shared" si="0"/>
      </c>
      <c r="T33" s="73">
        <f t="shared" si="11"/>
      </c>
      <c r="U33" s="73">
        <f t="shared" si="12"/>
      </c>
      <c r="V33" s="73">
        <f t="shared" si="13"/>
      </c>
      <c r="W33" s="73">
        <f t="shared" si="14"/>
      </c>
      <c r="X33" s="73">
        <f t="shared" si="15"/>
      </c>
      <c r="Y33" s="73">
        <f t="shared" si="16"/>
      </c>
      <c r="Z33" s="73">
        <f t="shared" si="17"/>
      </c>
      <c r="AA33" s="73">
        <f t="shared" si="18"/>
      </c>
      <c r="AB33" s="93">
        <f t="shared" si="8"/>
      </c>
      <c r="AC33" s="93">
        <f t="shared" si="8"/>
      </c>
      <c r="AD33" s="93">
        <f t="shared" si="8"/>
      </c>
      <c r="AE33" s="93">
        <f t="shared" si="8"/>
      </c>
      <c r="AF33" s="93">
        <f t="shared" si="9"/>
        <v>0</v>
      </c>
      <c r="AG33" s="93">
        <f t="shared" si="8"/>
      </c>
      <c r="AH33" s="93">
        <f t="shared" si="10"/>
        <v>0</v>
      </c>
    </row>
    <row r="34" spans="1:34" ht="16.5" customHeight="1">
      <c r="A34" s="74"/>
      <c r="B34" s="19"/>
      <c r="C34" s="20"/>
      <c r="D34" s="19"/>
      <c r="E34" s="20"/>
      <c r="F34" s="21"/>
      <c r="G34" s="22"/>
      <c r="H34" s="42"/>
      <c r="I34" s="23"/>
      <c r="J34" s="58"/>
      <c r="K34" s="71"/>
      <c r="L34" s="71"/>
      <c r="M34" s="71">
        <f t="shared" si="3"/>
      </c>
      <c r="N34" s="71">
        <f>IF(AB34="","",VLOOKUP(AF34,'基本データ'!$A$106:$B$112,2))</f>
      </c>
      <c r="O34" s="71">
        <f t="shared" si="4"/>
      </c>
      <c r="P34" s="71" t="str">
        <f t="shared" si="5"/>
        <v>　</v>
      </c>
      <c r="Q34" s="71">
        <f t="shared" si="6"/>
      </c>
      <c r="R34" s="72">
        <f t="shared" si="7"/>
      </c>
      <c r="S34" s="73">
        <f t="shared" si="0"/>
      </c>
      <c r="T34" s="73">
        <f t="shared" si="11"/>
      </c>
      <c r="U34" s="73">
        <f t="shared" si="12"/>
      </c>
      <c r="V34" s="73">
        <f t="shared" si="13"/>
      </c>
      <c r="W34" s="73">
        <f t="shared" si="14"/>
      </c>
      <c r="X34" s="73">
        <f t="shared" si="15"/>
      </c>
      <c r="Y34" s="73">
        <f t="shared" si="16"/>
      </c>
      <c r="Z34" s="73">
        <f t="shared" si="17"/>
      </c>
      <c r="AA34" s="73">
        <f t="shared" si="18"/>
      </c>
      <c r="AB34" s="93">
        <f t="shared" si="8"/>
      </c>
      <c r="AC34" s="93">
        <f t="shared" si="8"/>
      </c>
      <c r="AD34" s="93">
        <f t="shared" si="8"/>
      </c>
      <c r="AE34" s="93">
        <f t="shared" si="8"/>
      </c>
      <c r="AF34" s="93">
        <f t="shared" si="9"/>
        <v>0</v>
      </c>
      <c r="AG34" s="93">
        <f t="shared" si="8"/>
      </c>
      <c r="AH34" s="93">
        <f t="shared" si="10"/>
        <v>0</v>
      </c>
    </row>
    <row r="35" spans="1:34" ht="16.5" customHeight="1">
      <c r="A35" s="70">
        <v>15</v>
      </c>
      <c r="B35" s="14"/>
      <c r="C35" s="15"/>
      <c r="D35" s="14"/>
      <c r="E35" s="15"/>
      <c r="F35" s="16"/>
      <c r="G35" s="17"/>
      <c r="H35" s="41"/>
      <c r="I35" s="18"/>
      <c r="J35" s="58"/>
      <c r="K35" s="71"/>
      <c r="L35" s="71"/>
      <c r="M35" s="71">
        <f t="shared" si="3"/>
      </c>
      <c r="N35" s="71">
        <f>IF(AB35="","",VLOOKUP(AF35,'基本データ'!$A$106:$B$112,2))</f>
      </c>
      <c r="O35" s="71">
        <f t="shared" si="4"/>
      </c>
      <c r="P35" s="71" t="str">
        <f t="shared" si="5"/>
        <v>　</v>
      </c>
      <c r="Q35" s="71">
        <f t="shared" si="6"/>
      </c>
      <c r="R35" s="72">
        <f t="shared" si="7"/>
      </c>
      <c r="S35" s="73">
        <f t="shared" si="0"/>
      </c>
      <c r="T35" s="73">
        <f t="shared" si="11"/>
      </c>
      <c r="U35" s="73">
        <f t="shared" si="12"/>
      </c>
      <c r="V35" s="73">
        <f t="shared" si="13"/>
      </c>
      <c r="W35" s="73">
        <f t="shared" si="14"/>
      </c>
      <c r="X35" s="73">
        <f t="shared" si="15"/>
      </c>
      <c r="Y35" s="73">
        <f t="shared" si="16"/>
      </c>
      <c r="Z35" s="73">
        <f t="shared" si="17"/>
      </c>
      <c r="AA35" s="73">
        <f t="shared" si="18"/>
      </c>
      <c r="AB35" s="93">
        <f t="shared" si="8"/>
      </c>
      <c r="AC35" s="93">
        <f t="shared" si="8"/>
      </c>
      <c r="AD35" s="93">
        <f t="shared" si="8"/>
      </c>
      <c r="AE35" s="93">
        <f t="shared" si="8"/>
      </c>
      <c r="AF35" s="93">
        <f t="shared" si="9"/>
        <v>0</v>
      </c>
      <c r="AG35" s="93">
        <f t="shared" si="8"/>
      </c>
      <c r="AH35" s="93">
        <f t="shared" si="10"/>
        <v>0</v>
      </c>
    </row>
    <row r="36" spans="1:34" ht="16.5" customHeight="1">
      <c r="A36" s="74"/>
      <c r="B36" s="19"/>
      <c r="C36" s="20"/>
      <c r="D36" s="19"/>
      <c r="E36" s="20"/>
      <c r="F36" s="21"/>
      <c r="G36" s="22"/>
      <c r="H36" s="42"/>
      <c r="I36" s="23"/>
      <c r="J36" s="58"/>
      <c r="K36" s="71"/>
      <c r="L36" s="71"/>
      <c r="M36" s="71">
        <f t="shared" si="3"/>
      </c>
      <c r="N36" s="71">
        <f>IF(AB36="","",VLOOKUP(AF36,'基本データ'!$A$106:$B$112,2))</f>
      </c>
      <c r="O36" s="71">
        <f t="shared" si="4"/>
      </c>
      <c r="P36" s="71" t="str">
        <f t="shared" si="5"/>
        <v>　</v>
      </c>
      <c r="Q36" s="71">
        <f t="shared" si="6"/>
      </c>
      <c r="R36" s="72">
        <f t="shared" si="7"/>
      </c>
      <c r="S36" s="73">
        <f t="shared" si="0"/>
      </c>
      <c r="T36" s="73">
        <f t="shared" si="11"/>
      </c>
      <c r="U36" s="73">
        <f t="shared" si="12"/>
      </c>
      <c r="V36" s="73">
        <f t="shared" si="13"/>
      </c>
      <c r="W36" s="73">
        <f t="shared" si="14"/>
      </c>
      <c r="X36" s="73">
        <f t="shared" si="15"/>
      </c>
      <c r="Y36" s="73">
        <f t="shared" si="16"/>
      </c>
      <c r="Z36" s="73">
        <f t="shared" si="17"/>
      </c>
      <c r="AA36" s="73">
        <f t="shared" si="18"/>
      </c>
      <c r="AB36" s="93">
        <f t="shared" si="8"/>
      </c>
      <c r="AC36" s="93">
        <f t="shared" si="8"/>
      </c>
      <c r="AD36" s="93">
        <f t="shared" si="8"/>
      </c>
      <c r="AE36" s="93">
        <f t="shared" si="8"/>
      </c>
      <c r="AF36" s="93">
        <f t="shared" si="9"/>
        <v>0</v>
      </c>
      <c r="AG36" s="93">
        <f t="shared" si="8"/>
      </c>
      <c r="AH36" s="93">
        <f t="shared" si="10"/>
        <v>0</v>
      </c>
    </row>
    <row r="37" spans="1:34" ht="16.5" customHeight="1">
      <c r="A37" s="70">
        <v>16</v>
      </c>
      <c r="B37" s="14"/>
      <c r="C37" s="15"/>
      <c r="D37" s="14"/>
      <c r="E37" s="15"/>
      <c r="F37" s="16"/>
      <c r="G37" s="17"/>
      <c r="H37" s="41"/>
      <c r="I37" s="18"/>
      <c r="J37" s="58"/>
      <c r="K37" s="71"/>
      <c r="L37" s="71"/>
      <c r="M37" s="71">
        <f t="shared" si="3"/>
      </c>
      <c r="N37" s="71">
        <f>IF(AB37="","",VLOOKUP(AF37,'基本データ'!$A$106:$B$112,2))</f>
      </c>
      <c r="O37" s="71">
        <f t="shared" si="4"/>
      </c>
      <c r="P37" s="71" t="str">
        <f t="shared" si="5"/>
        <v>　</v>
      </c>
      <c r="Q37" s="71">
        <f t="shared" si="6"/>
      </c>
      <c r="R37" s="72">
        <f t="shared" si="7"/>
      </c>
      <c r="S37" s="73">
        <f t="shared" si="0"/>
      </c>
      <c r="T37" s="73">
        <f t="shared" si="11"/>
      </c>
      <c r="U37" s="73">
        <f t="shared" si="12"/>
      </c>
      <c r="V37" s="73">
        <f t="shared" si="13"/>
      </c>
      <c r="W37" s="73">
        <f t="shared" si="14"/>
      </c>
      <c r="X37" s="73">
        <f t="shared" si="15"/>
      </c>
      <c r="Y37" s="73">
        <f t="shared" si="16"/>
      </c>
      <c r="Z37" s="73">
        <f t="shared" si="17"/>
      </c>
      <c r="AA37" s="73">
        <f t="shared" si="18"/>
      </c>
      <c r="AB37" s="93">
        <f t="shared" si="8"/>
      </c>
      <c r="AC37" s="93">
        <f t="shared" si="8"/>
      </c>
      <c r="AD37" s="93">
        <f t="shared" si="8"/>
      </c>
      <c r="AE37" s="93">
        <f t="shared" si="8"/>
      </c>
      <c r="AF37" s="93">
        <f t="shared" si="9"/>
        <v>0</v>
      </c>
      <c r="AG37" s="93">
        <f t="shared" si="8"/>
      </c>
      <c r="AH37" s="93">
        <f t="shared" si="10"/>
        <v>0</v>
      </c>
    </row>
    <row r="38" spans="1:34" ht="16.5" customHeight="1">
      <c r="A38" s="74"/>
      <c r="B38" s="19"/>
      <c r="C38" s="20"/>
      <c r="D38" s="19"/>
      <c r="E38" s="20"/>
      <c r="F38" s="21"/>
      <c r="G38" s="22"/>
      <c r="H38" s="42"/>
      <c r="I38" s="23"/>
      <c r="J38" s="58"/>
      <c r="K38" s="71"/>
      <c r="L38" s="71"/>
      <c r="M38" s="71">
        <f t="shared" si="3"/>
      </c>
      <c r="N38" s="71">
        <f>IF(AB38="","",VLOOKUP(AF38,'基本データ'!$A$106:$B$112,2))</f>
      </c>
      <c r="O38" s="71">
        <f t="shared" si="4"/>
      </c>
      <c r="P38" s="71" t="str">
        <f t="shared" si="5"/>
        <v>　</v>
      </c>
      <c r="Q38" s="71">
        <f t="shared" si="6"/>
      </c>
      <c r="R38" s="72">
        <f t="shared" si="7"/>
      </c>
      <c r="S38" s="73">
        <f t="shared" si="0"/>
      </c>
      <c r="T38" s="73">
        <f t="shared" si="11"/>
      </c>
      <c r="U38" s="73">
        <f t="shared" si="12"/>
      </c>
      <c r="V38" s="73">
        <f t="shared" si="13"/>
      </c>
      <c r="W38" s="73">
        <f t="shared" si="14"/>
      </c>
      <c r="X38" s="73">
        <f t="shared" si="15"/>
      </c>
      <c r="Y38" s="73">
        <f t="shared" si="16"/>
      </c>
      <c r="Z38" s="73">
        <f t="shared" si="17"/>
      </c>
      <c r="AA38" s="73">
        <f t="shared" si="18"/>
      </c>
      <c r="AB38" s="93">
        <f t="shared" si="8"/>
      </c>
      <c r="AC38" s="93">
        <f t="shared" si="8"/>
      </c>
      <c r="AD38" s="93">
        <f t="shared" si="8"/>
      </c>
      <c r="AE38" s="93">
        <f t="shared" si="8"/>
      </c>
      <c r="AF38" s="93">
        <f t="shared" si="9"/>
        <v>0</v>
      </c>
      <c r="AG38" s="93">
        <f t="shared" si="8"/>
      </c>
      <c r="AH38" s="93">
        <f t="shared" si="10"/>
        <v>0</v>
      </c>
    </row>
    <row r="39" spans="1:34" ht="16.5" customHeight="1">
      <c r="A39" s="70">
        <v>17</v>
      </c>
      <c r="B39" s="14"/>
      <c r="C39" s="15"/>
      <c r="D39" s="14"/>
      <c r="E39" s="15"/>
      <c r="F39" s="16"/>
      <c r="G39" s="17"/>
      <c r="H39" s="41"/>
      <c r="I39" s="18"/>
      <c r="J39" s="58"/>
      <c r="K39" s="71"/>
      <c r="L39" s="71"/>
      <c r="M39" s="71">
        <f t="shared" si="3"/>
      </c>
      <c r="N39" s="71">
        <f>IF(AB39="","",VLOOKUP(AF39,'基本データ'!$A$106:$B$112,2))</f>
      </c>
      <c r="O39" s="71">
        <f t="shared" si="4"/>
      </c>
      <c r="P39" s="71" t="str">
        <f t="shared" si="5"/>
        <v>　</v>
      </c>
      <c r="Q39" s="71">
        <f t="shared" si="6"/>
      </c>
      <c r="R39" s="72">
        <f t="shared" si="7"/>
      </c>
      <c r="S39" s="73">
        <f aca="true" t="shared" si="19" ref="S39:S66">IF(ISERROR(K39),1,"")</f>
      </c>
      <c r="T39" s="73">
        <f t="shared" si="11"/>
      </c>
      <c r="U39" s="73">
        <f t="shared" si="12"/>
      </c>
      <c r="V39" s="73">
        <f t="shared" si="13"/>
      </c>
      <c r="W39" s="73">
        <f t="shared" si="14"/>
      </c>
      <c r="X39" s="73">
        <f t="shared" si="15"/>
      </c>
      <c r="Y39" s="73">
        <f t="shared" si="16"/>
      </c>
      <c r="Z39" s="73">
        <f t="shared" si="17"/>
      </c>
      <c r="AA39" s="73">
        <f t="shared" si="18"/>
      </c>
      <c r="AB39" s="93">
        <f t="shared" si="8"/>
      </c>
      <c r="AC39" s="93">
        <f t="shared" si="8"/>
      </c>
      <c r="AD39" s="93">
        <f t="shared" si="8"/>
      </c>
      <c r="AE39" s="93">
        <f t="shared" si="8"/>
      </c>
      <c r="AF39" s="93">
        <f t="shared" si="9"/>
        <v>0</v>
      </c>
      <c r="AG39" s="93">
        <f t="shared" si="8"/>
      </c>
      <c r="AH39" s="93">
        <f t="shared" si="10"/>
        <v>0</v>
      </c>
    </row>
    <row r="40" spans="1:34" ht="16.5" customHeight="1">
      <c r="A40" s="74"/>
      <c r="B40" s="19"/>
      <c r="C40" s="20"/>
      <c r="D40" s="19"/>
      <c r="E40" s="20"/>
      <c r="F40" s="21"/>
      <c r="G40" s="22"/>
      <c r="H40" s="42"/>
      <c r="I40" s="23"/>
      <c r="J40" s="58"/>
      <c r="K40" s="71"/>
      <c r="L40" s="71"/>
      <c r="M40" s="71">
        <f t="shared" si="3"/>
      </c>
      <c r="N40" s="71">
        <f>IF(AB40="","",VLOOKUP(AF40,'基本データ'!$A$106:$B$112,2))</f>
      </c>
      <c r="O40" s="71">
        <f t="shared" si="4"/>
      </c>
      <c r="P40" s="71" t="str">
        <f t="shared" si="5"/>
        <v>　</v>
      </c>
      <c r="Q40" s="71">
        <f t="shared" si="6"/>
      </c>
      <c r="R40" s="72">
        <f t="shared" si="7"/>
      </c>
      <c r="S40" s="73">
        <f t="shared" si="19"/>
      </c>
      <c r="T40" s="73">
        <f t="shared" si="11"/>
      </c>
      <c r="U40" s="73">
        <f t="shared" si="12"/>
      </c>
      <c r="V40" s="73">
        <f t="shared" si="13"/>
      </c>
      <c r="W40" s="73">
        <f t="shared" si="14"/>
      </c>
      <c r="X40" s="73">
        <f t="shared" si="15"/>
      </c>
      <c r="Y40" s="73">
        <f t="shared" si="16"/>
      </c>
      <c r="Z40" s="73">
        <f t="shared" si="17"/>
      </c>
      <c r="AA40" s="73">
        <f t="shared" si="18"/>
      </c>
      <c r="AB40" s="93">
        <f aca="true" t="shared" si="20" ref="AB40:AG66">TRIM(INDEX($A:$I,ROW(),COLUMN()-26))</f>
      </c>
      <c r="AC40" s="93">
        <f t="shared" si="20"/>
      </c>
      <c r="AD40" s="93">
        <f t="shared" si="20"/>
      </c>
      <c r="AE40" s="93">
        <f t="shared" si="20"/>
      </c>
      <c r="AF40" s="93">
        <f t="shared" si="9"/>
        <v>0</v>
      </c>
      <c r="AG40" s="93">
        <f t="shared" si="20"/>
      </c>
      <c r="AH40" s="93">
        <f t="shared" si="10"/>
        <v>0</v>
      </c>
    </row>
    <row r="41" spans="1:34" ht="16.5" customHeight="1">
      <c r="A41" s="70">
        <v>18</v>
      </c>
      <c r="B41" s="14"/>
      <c r="C41" s="15"/>
      <c r="D41" s="14"/>
      <c r="E41" s="15"/>
      <c r="F41" s="16"/>
      <c r="G41" s="17"/>
      <c r="H41" s="41"/>
      <c r="I41" s="18"/>
      <c r="J41" s="58"/>
      <c r="K41" s="71"/>
      <c r="L41" s="71"/>
      <c r="M41" s="71">
        <f t="shared" si="3"/>
      </c>
      <c r="N41" s="71">
        <f>IF(AB41="","",VLOOKUP(AF41,'基本データ'!$A$106:$B$112,2))</f>
      </c>
      <c r="O41" s="71">
        <f t="shared" si="4"/>
      </c>
      <c r="P41" s="71" t="str">
        <f t="shared" si="5"/>
        <v>　</v>
      </c>
      <c r="Q41" s="71">
        <f t="shared" si="6"/>
      </c>
      <c r="R41" s="72">
        <f t="shared" si="7"/>
      </c>
      <c r="S41" s="73">
        <f t="shared" si="19"/>
      </c>
      <c r="T41" s="73">
        <f t="shared" si="11"/>
      </c>
      <c r="U41" s="73">
        <f t="shared" si="12"/>
      </c>
      <c r="V41" s="73">
        <f t="shared" si="13"/>
      </c>
      <c r="W41" s="73">
        <f t="shared" si="14"/>
      </c>
      <c r="X41" s="73">
        <f t="shared" si="15"/>
      </c>
      <c r="Y41" s="73">
        <f t="shared" si="16"/>
      </c>
      <c r="Z41" s="73">
        <f t="shared" si="17"/>
      </c>
      <c r="AA41" s="73">
        <f t="shared" si="18"/>
      </c>
      <c r="AB41" s="93">
        <f t="shared" si="20"/>
      </c>
      <c r="AC41" s="93">
        <f t="shared" si="20"/>
      </c>
      <c r="AD41" s="93">
        <f t="shared" si="20"/>
      </c>
      <c r="AE41" s="93">
        <f t="shared" si="20"/>
      </c>
      <c r="AF41" s="93">
        <f t="shared" si="9"/>
        <v>0</v>
      </c>
      <c r="AG41" s="93">
        <f t="shared" si="20"/>
      </c>
      <c r="AH41" s="93">
        <f t="shared" si="10"/>
        <v>0</v>
      </c>
    </row>
    <row r="42" spans="1:34" ht="16.5" customHeight="1">
      <c r="A42" s="74"/>
      <c r="B42" s="19"/>
      <c r="C42" s="20"/>
      <c r="D42" s="19"/>
      <c r="E42" s="20"/>
      <c r="F42" s="21"/>
      <c r="G42" s="22"/>
      <c r="H42" s="42"/>
      <c r="I42" s="23"/>
      <c r="J42" s="58"/>
      <c r="K42" s="71"/>
      <c r="L42" s="71"/>
      <c r="M42" s="71">
        <f t="shared" si="3"/>
      </c>
      <c r="N42" s="71">
        <f>IF(AB42="","",VLOOKUP(AF42,'基本データ'!$A$106:$B$112,2))</f>
      </c>
      <c r="O42" s="71">
        <f t="shared" si="4"/>
      </c>
      <c r="P42" s="71" t="str">
        <f t="shared" si="5"/>
        <v>　</v>
      </c>
      <c r="Q42" s="71">
        <f t="shared" si="6"/>
      </c>
      <c r="R42" s="72">
        <f t="shared" si="7"/>
      </c>
      <c r="S42" s="73">
        <f t="shared" si="19"/>
      </c>
      <c r="T42" s="73">
        <f t="shared" si="11"/>
      </c>
      <c r="U42" s="73">
        <f t="shared" si="12"/>
      </c>
      <c r="V42" s="73">
        <f t="shared" si="13"/>
      </c>
      <c r="W42" s="73">
        <f t="shared" si="14"/>
      </c>
      <c r="X42" s="73">
        <f t="shared" si="15"/>
      </c>
      <c r="Y42" s="73">
        <f t="shared" si="16"/>
      </c>
      <c r="Z42" s="73">
        <f t="shared" si="17"/>
      </c>
      <c r="AA42" s="73">
        <f t="shared" si="18"/>
      </c>
      <c r="AB42" s="93">
        <f t="shared" si="20"/>
      </c>
      <c r="AC42" s="93">
        <f t="shared" si="20"/>
      </c>
      <c r="AD42" s="93">
        <f t="shared" si="20"/>
      </c>
      <c r="AE42" s="93">
        <f t="shared" si="20"/>
      </c>
      <c r="AF42" s="93">
        <f t="shared" si="9"/>
        <v>0</v>
      </c>
      <c r="AG42" s="93">
        <f t="shared" si="20"/>
      </c>
      <c r="AH42" s="93">
        <f t="shared" si="10"/>
        <v>0</v>
      </c>
    </row>
    <row r="43" spans="1:34" ht="16.5" customHeight="1">
      <c r="A43" s="70">
        <v>19</v>
      </c>
      <c r="B43" s="14"/>
      <c r="C43" s="15"/>
      <c r="D43" s="14"/>
      <c r="E43" s="15"/>
      <c r="F43" s="16"/>
      <c r="G43" s="17"/>
      <c r="H43" s="41"/>
      <c r="I43" s="18"/>
      <c r="J43" s="58"/>
      <c r="K43" s="71"/>
      <c r="L43" s="71"/>
      <c r="M43" s="71">
        <f t="shared" si="3"/>
      </c>
      <c r="N43" s="71">
        <f>IF(AB43="","",VLOOKUP(AF43,'基本データ'!$A$106:$B$112,2))</f>
      </c>
      <c r="O43" s="71">
        <f t="shared" si="4"/>
      </c>
      <c r="P43" s="71" t="str">
        <f t="shared" si="5"/>
        <v>　</v>
      </c>
      <c r="Q43" s="71">
        <f t="shared" si="6"/>
      </c>
      <c r="R43" s="72">
        <f t="shared" si="7"/>
      </c>
      <c r="S43" s="73">
        <f t="shared" si="19"/>
      </c>
      <c r="T43" s="73">
        <f t="shared" si="11"/>
      </c>
      <c r="U43" s="73">
        <f t="shared" si="12"/>
      </c>
      <c r="V43" s="73">
        <f t="shared" si="13"/>
      </c>
      <c r="W43" s="73">
        <f t="shared" si="14"/>
      </c>
      <c r="X43" s="73">
        <f t="shared" si="15"/>
      </c>
      <c r="Y43" s="73">
        <f t="shared" si="16"/>
      </c>
      <c r="Z43" s="73">
        <f t="shared" si="17"/>
      </c>
      <c r="AA43" s="73">
        <f t="shared" si="18"/>
      </c>
      <c r="AB43" s="93">
        <f t="shared" si="20"/>
      </c>
      <c r="AC43" s="93">
        <f t="shared" si="20"/>
      </c>
      <c r="AD43" s="93">
        <f t="shared" si="20"/>
      </c>
      <c r="AE43" s="93">
        <f t="shared" si="20"/>
      </c>
      <c r="AF43" s="93">
        <f t="shared" si="9"/>
        <v>0</v>
      </c>
      <c r="AG43" s="93">
        <f t="shared" si="20"/>
      </c>
      <c r="AH43" s="93">
        <f t="shared" si="10"/>
        <v>0</v>
      </c>
    </row>
    <row r="44" spans="1:34" ht="16.5" customHeight="1">
      <c r="A44" s="74"/>
      <c r="B44" s="19"/>
      <c r="C44" s="20"/>
      <c r="D44" s="19"/>
      <c r="E44" s="20"/>
      <c r="F44" s="21"/>
      <c r="G44" s="22"/>
      <c r="H44" s="42"/>
      <c r="I44" s="23"/>
      <c r="J44" s="58"/>
      <c r="K44" s="71"/>
      <c r="L44" s="71"/>
      <c r="M44" s="71">
        <f t="shared" si="3"/>
      </c>
      <c r="N44" s="71">
        <f>IF(AB44="","",VLOOKUP(AF44,'基本データ'!$A$106:$B$112,2))</f>
      </c>
      <c r="O44" s="71">
        <f t="shared" si="4"/>
      </c>
      <c r="P44" s="71" t="str">
        <f t="shared" si="5"/>
        <v>　</v>
      </c>
      <c r="Q44" s="71">
        <f t="shared" si="6"/>
      </c>
      <c r="R44" s="72">
        <f t="shared" si="7"/>
      </c>
      <c r="S44" s="73">
        <f t="shared" si="19"/>
      </c>
      <c r="T44" s="73">
        <f t="shared" si="11"/>
      </c>
      <c r="U44" s="73">
        <f t="shared" si="12"/>
      </c>
      <c r="V44" s="73">
        <f t="shared" si="13"/>
      </c>
      <c r="W44" s="73">
        <f t="shared" si="14"/>
      </c>
      <c r="X44" s="73">
        <f t="shared" si="15"/>
      </c>
      <c r="Y44" s="73">
        <f t="shared" si="16"/>
      </c>
      <c r="Z44" s="73">
        <f t="shared" si="17"/>
      </c>
      <c r="AA44" s="73">
        <f t="shared" si="18"/>
      </c>
      <c r="AB44" s="93">
        <f t="shared" si="20"/>
      </c>
      <c r="AC44" s="93">
        <f t="shared" si="20"/>
      </c>
      <c r="AD44" s="93">
        <f t="shared" si="20"/>
      </c>
      <c r="AE44" s="93">
        <f t="shared" si="20"/>
      </c>
      <c r="AF44" s="93">
        <f t="shared" si="9"/>
        <v>0</v>
      </c>
      <c r="AG44" s="93">
        <f t="shared" si="20"/>
      </c>
      <c r="AH44" s="93">
        <f t="shared" si="10"/>
        <v>0</v>
      </c>
    </row>
    <row r="45" spans="1:34" ht="16.5" customHeight="1">
      <c r="A45" s="70">
        <v>20</v>
      </c>
      <c r="B45" s="14"/>
      <c r="C45" s="15"/>
      <c r="D45" s="14"/>
      <c r="E45" s="15"/>
      <c r="F45" s="16"/>
      <c r="G45" s="17"/>
      <c r="H45" s="41"/>
      <c r="I45" s="18"/>
      <c r="J45" s="58"/>
      <c r="K45" s="71"/>
      <c r="L45" s="71"/>
      <c r="M45" s="71">
        <f t="shared" si="3"/>
      </c>
      <c r="N45" s="71">
        <f>IF(AB45="","",VLOOKUP(AF45,'基本データ'!$A$106:$B$112,2))</f>
      </c>
      <c r="O45" s="71">
        <f t="shared" si="4"/>
      </c>
      <c r="P45" s="71" t="str">
        <f t="shared" si="5"/>
        <v>　</v>
      </c>
      <c r="Q45" s="71">
        <f t="shared" si="6"/>
      </c>
      <c r="R45" s="72">
        <f t="shared" si="7"/>
      </c>
      <c r="S45" s="73">
        <f t="shared" si="19"/>
      </c>
      <c r="T45" s="73">
        <f t="shared" si="11"/>
      </c>
      <c r="U45" s="73">
        <f t="shared" si="12"/>
      </c>
      <c r="V45" s="73">
        <f t="shared" si="13"/>
      </c>
      <c r="W45" s="73">
        <f t="shared" si="14"/>
      </c>
      <c r="X45" s="73">
        <f t="shared" si="15"/>
      </c>
      <c r="Y45" s="73">
        <f t="shared" si="16"/>
      </c>
      <c r="Z45" s="73">
        <f t="shared" si="17"/>
      </c>
      <c r="AA45" s="73">
        <f t="shared" si="18"/>
      </c>
      <c r="AB45" s="93">
        <f t="shared" si="20"/>
      </c>
      <c r="AC45" s="93">
        <f t="shared" si="20"/>
      </c>
      <c r="AD45" s="93">
        <f t="shared" si="20"/>
      </c>
      <c r="AE45" s="93">
        <f t="shared" si="20"/>
      </c>
      <c r="AF45" s="93">
        <f t="shared" si="9"/>
        <v>0</v>
      </c>
      <c r="AG45" s="93">
        <f t="shared" si="20"/>
      </c>
      <c r="AH45" s="93">
        <f t="shared" si="10"/>
        <v>0</v>
      </c>
    </row>
    <row r="46" spans="1:34" ht="16.5" customHeight="1">
      <c r="A46" s="74"/>
      <c r="B46" s="19"/>
      <c r="C46" s="20"/>
      <c r="D46" s="19"/>
      <c r="E46" s="20"/>
      <c r="F46" s="21"/>
      <c r="G46" s="22"/>
      <c r="H46" s="42"/>
      <c r="I46" s="23"/>
      <c r="J46" s="58"/>
      <c r="K46" s="71"/>
      <c r="L46" s="71"/>
      <c r="M46" s="71">
        <f t="shared" si="3"/>
      </c>
      <c r="N46" s="71">
        <f>IF(AB46="","",VLOOKUP(AF46,'基本データ'!$A$106:$B$112,2))</f>
      </c>
      <c r="O46" s="71">
        <f t="shared" si="4"/>
      </c>
      <c r="P46" s="71" t="str">
        <f t="shared" si="5"/>
        <v>　</v>
      </c>
      <c r="Q46" s="71">
        <f t="shared" si="6"/>
      </c>
      <c r="R46" s="72">
        <f t="shared" si="7"/>
      </c>
      <c r="S46" s="73">
        <f t="shared" si="19"/>
      </c>
      <c r="T46" s="73">
        <f t="shared" si="11"/>
      </c>
      <c r="U46" s="73">
        <f t="shared" si="12"/>
      </c>
      <c r="V46" s="73">
        <f t="shared" si="13"/>
      </c>
      <c r="W46" s="73">
        <f t="shared" si="14"/>
      </c>
      <c r="X46" s="73">
        <f t="shared" si="15"/>
      </c>
      <c r="Y46" s="73">
        <f t="shared" si="16"/>
      </c>
      <c r="Z46" s="73">
        <f t="shared" si="17"/>
      </c>
      <c r="AA46" s="73">
        <f t="shared" si="18"/>
      </c>
      <c r="AB46" s="93">
        <f t="shared" si="20"/>
      </c>
      <c r="AC46" s="93">
        <f t="shared" si="20"/>
      </c>
      <c r="AD46" s="93">
        <f t="shared" si="20"/>
      </c>
      <c r="AE46" s="93">
        <f t="shared" si="20"/>
      </c>
      <c r="AF46" s="93">
        <f t="shared" si="9"/>
        <v>0</v>
      </c>
      <c r="AG46" s="93">
        <f t="shared" si="20"/>
      </c>
      <c r="AH46" s="93">
        <f t="shared" si="10"/>
        <v>0</v>
      </c>
    </row>
    <row r="47" spans="1:34" ht="16.5" customHeight="1">
      <c r="A47" s="70">
        <v>21</v>
      </c>
      <c r="B47" s="14"/>
      <c r="C47" s="15"/>
      <c r="D47" s="14"/>
      <c r="E47" s="15"/>
      <c r="F47" s="16"/>
      <c r="G47" s="17"/>
      <c r="H47" s="41"/>
      <c r="I47" s="18"/>
      <c r="J47" s="58"/>
      <c r="K47" s="71"/>
      <c r="L47" s="71"/>
      <c r="M47" s="71">
        <f t="shared" si="3"/>
      </c>
      <c r="N47" s="71">
        <f>IF(AB47="","",VLOOKUP(AF47,'基本データ'!$A$106:$B$112,2))</f>
      </c>
      <c r="O47" s="71">
        <f t="shared" si="4"/>
      </c>
      <c r="P47" s="71" t="str">
        <f t="shared" si="5"/>
        <v>　</v>
      </c>
      <c r="Q47" s="71">
        <f t="shared" si="6"/>
      </c>
      <c r="R47" s="72">
        <f t="shared" si="7"/>
      </c>
      <c r="S47" s="73">
        <f t="shared" si="19"/>
      </c>
      <c r="T47" s="73">
        <f t="shared" si="11"/>
      </c>
      <c r="U47" s="73">
        <f t="shared" si="12"/>
      </c>
      <c r="V47" s="73">
        <f t="shared" si="13"/>
      </c>
      <c r="W47" s="73">
        <f t="shared" si="14"/>
      </c>
      <c r="X47" s="73">
        <f t="shared" si="15"/>
      </c>
      <c r="Y47" s="73">
        <f t="shared" si="16"/>
      </c>
      <c r="Z47" s="73">
        <f t="shared" si="17"/>
      </c>
      <c r="AA47" s="73">
        <f t="shared" si="18"/>
      </c>
      <c r="AB47" s="93">
        <f t="shared" si="20"/>
      </c>
      <c r="AC47" s="93">
        <f t="shared" si="20"/>
      </c>
      <c r="AD47" s="93">
        <f t="shared" si="20"/>
      </c>
      <c r="AE47" s="93">
        <f t="shared" si="20"/>
      </c>
      <c r="AF47" s="93">
        <f t="shared" si="9"/>
        <v>0</v>
      </c>
      <c r="AG47" s="93">
        <f t="shared" si="20"/>
      </c>
      <c r="AH47" s="93">
        <f t="shared" si="10"/>
        <v>0</v>
      </c>
    </row>
    <row r="48" spans="1:34" ht="16.5" customHeight="1">
      <c r="A48" s="74"/>
      <c r="B48" s="19"/>
      <c r="C48" s="20"/>
      <c r="D48" s="19"/>
      <c r="E48" s="20"/>
      <c r="F48" s="21"/>
      <c r="G48" s="22"/>
      <c r="H48" s="42"/>
      <c r="I48" s="23"/>
      <c r="J48" s="58"/>
      <c r="K48" s="71"/>
      <c r="L48" s="71"/>
      <c r="M48" s="71">
        <f t="shared" si="3"/>
      </c>
      <c r="N48" s="71">
        <f>IF(AB48="","",VLOOKUP(AF48,'基本データ'!$A$106:$B$112,2))</f>
      </c>
      <c r="O48" s="71">
        <f t="shared" si="4"/>
      </c>
      <c r="P48" s="71" t="str">
        <f t="shared" si="5"/>
        <v>　</v>
      </c>
      <c r="Q48" s="71">
        <f t="shared" si="6"/>
      </c>
      <c r="R48" s="72">
        <f t="shared" si="7"/>
      </c>
      <c r="S48" s="73">
        <f t="shared" si="19"/>
      </c>
      <c r="T48" s="73">
        <f t="shared" si="11"/>
      </c>
      <c r="U48" s="73">
        <f t="shared" si="12"/>
      </c>
      <c r="V48" s="73">
        <f t="shared" si="13"/>
      </c>
      <c r="W48" s="73">
        <f t="shared" si="14"/>
      </c>
      <c r="X48" s="73">
        <f t="shared" si="15"/>
      </c>
      <c r="Y48" s="73">
        <f t="shared" si="16"/>
      </c>
      <c r="Z48" s="73">
        <f t="shared" si="17"/>
      </c>
      <c r="AA48" s="73">
        <f t="shared" si="18"/>
      </c>
      <c r="AB48" s="93">
        <f t="shared" si="20"/>
      </c>
      <c r="AC48" s="93">
        <f t="shared" si="20"/>
      </c>
      <c r="AD48" s="93">
        <f t="shared" si="20"/>
      </c>
      <c r="AE48" s="93">
        <f t="shared" si="20"/>
      </c>
      <c r="AF48" s="93">
        <f t="shared" si="9"/>
        <v>0</v>
      </c>
      <c r="AG48" s="93">
        <f t="shared" si="20"/>
      </c>
      <c r="AH48" s="93">
        <f t="shared" si="10"/>
        <v>0</v>
      </c>
    </row>
    <row r="49" spans="1:34" ht="16.5" customHeight="1">
      <c r="A49" s="70">
        <v>22</v>
      </c>
      <c r="B49" s="14"/>
      <c r="C49" s="15"/>
      <c r="D49" s="14"/>
      <c r="E49" s="15"/>
      <c r="F49" s="16"/>
      <c r="G49" s="17"/>
      <c r="H49" s="41"/>
      <c r="I49" s="18"/>
      <c r="J49" s="58"/>
      <c r="K49" s="71"/>
      <c r="L49" s="71"/>
      <c r="M49" s="71">
        <f t="shared" si="3"/>
      </c>
      <c r="N49" s="71">
        <f>IF(AB49="","",VLOOKUP(AF49,'基本データ'!$A$106:$B$112,2))</f>
      </c>
      <c r="O49" s="71">
        <f t="shared" si="4"/>
      </c>
      <c r="P49" s="71" t="str">
        <f t="shared" si="5"/>
        <v>　</v>
      </c>
      <c r="Q49" s="71">
        <f t="shared" si="6"/>
      </c>
      <c r="R49" s="72">
        <f t="shared" si="7"/>
      </c>
      <c r="S49" s="73">
        <f t="shared" si="19"/>
      </c>
      <c r="T49" s="73">
        <f t="shared" si="11"/>
      </c>
      <c r="U49" s="73">
        <f t="shared" si="12"/>
      </c>
      <c r="V49" s="73">
        <f t="shared" si="13"/>
      </c>
      <c r="W49" s="73">
        <f t="shared" si="14"/>
      </c>
      <c r="X49" s="73">
        <f t="shared" si="15"/>
      </c>
      <c r="Y49" s="73">
        <f t="shared" si="16"/>
      </c>
      <c r="Z49" s="73">
        <f t="shared" si="17"/>
      </c>
      <c r="AA49" s="73">
        <f t="shared" si="18"/>
      </c>
      <c r="AB49" s="93">
        <f t="shared" si="20"/>
      </c>
      <c r="AC49" s="93">
        <f t="shared" si="20"/>
      </c>
      <c r="AD49" s="93">
        <f t="shared" si="20"/>
      </c>
      <c r="AE49" s="93">
        <f t="shared" si="20"/>
      </c>
      <c r="AF49" s="93">
        <f t="shared" si="9"/>
        <v>0</v>
      </c>
      <c r="AG49" s="93">
        <f t="shared" si="20"/>
      </c>
      <c r="AH49" s="93">
        <f t="shared" si="10"/>
        <v>0</v>
      </c>
    </row>
    <row r="50" spans="1:34" ht="16.5" customHeight="1">
      <c r="A50" s="74"/>
      <c r="B50" s="19"/>
      <c r="C50" s="20"/>
      <c r="D50" s="19"/>
      <c r="E50" s="20"/>
      <c r="F50" s="21"/>
      <c r="G50" s="22"/>
      <c r="H50" s="42"/>
      <c r="I50" s="23"/>
      <c r="J50" s="58"/>
      <c r="K50" s="71"/>
      <c r="L50" s="71"/>
      <c r="M50" s="71">
        <f t="shared" si="3"/>
      </c>
      <c r="N50" s="71">
        <f>IF(AB50="","",VLOOKUP(AF50,'基本データ'!$A$106:$B$112,2))</f>
      </c>
      <c r="O50" s="71">
        <f t="shared" si="4"/>
      </c>
      <c r="P50" s="71" t="str">
        <f t="shared" si="5"/>
        <v>　</v>
      </c>
      <c r="Q50" s="71">
        <f t="shared" si="6"/>
      </c>
      <c r="R50" s="72">
        <f t="shared" si="7"/>
      </c>
      <c r="S50" s="73">
        <f t="shared" si="19"/>
      </c>
      <c r="T50" s="73">
        <f t="shared" si="11"/>
      </c>
      <c r="U50" s="73">
        <f t="shared" si="12"/>
      </c>
      <c r="V50" s="73">
        <f t="shared" si="13"/>
      </c>
      <c r="W50" s="73">
        <f t="shared" si="14"/>
      </c>
      <c r="X50" s="73">
        <f t="shared" si="15"/>
      </c>
      <c r="Y50" s="73">
        <f t="shared" si="16"/>
      </c>
      <c r="Z50" s="73">
        <f t="shared" si="17"/>
      </c>
      <c r="AA50" s="73">
        <f t="shared" si="18"/>
      </c>
      <c r="AB50" s="93">
        <f t="shared" si="20"/>
      </c>
      <c r="AC50" s="93">
        <f t="shared" si="20"/>
      </c>
      <c r="AD50" s="93">
        <f t="shared" si="20"/>
      </c>
      <c r="AE50" s="93">
        <f t="shared" si="20"/>
      </c>
      <c r="AF50" s="93">
        <f t="shared" si="9"/>
        <v>0</v>
      </c>
      <c r="AG50" s="93">
        <f t="shared" si="20"/>
      </c>
      <c r="AH50" s="93">
        <f t="shared" si="10"/>
        <v>0</v>
      </c>
    </row>
    <row r="51" spans="1:34" ht="16.5" customHeight="1">
      <c r="A51" s="70">
        <v>23</v>
      </c>
      <c r="B51" s="14"/>
      <c r="C51" s="15"/>
      <c r="D51" s="14"/>
      <c r="E51" s="15"/>
      <c r="F51" s="16"/>
      <c r="G51" s="17"/>
      <c r="H51" s="41"/>
      <c r="I51" s="18"/>
      <c r="J51" s="58"/>
      <c r="K51" s="71"/>
      <c r="L51" s="71"/>
      <c r="M51" s="71">
        <f t="shared" si="3"/>
      </c>
      <c r="N51" s="71">
        <f>IF(AB51="","",VLOOKUP(AF51,'基本データ'!$A$106:$B$112,2))</f>
      </c>
      <c r="O51" s="71">
        <f t="shared" si="4"/>
      </c>
      <c r="P51" s="71" t="str">
        <f t="shared" si="5"/>
        <v>　</v>
      </c>
      <c r="Q51" s="71">
        <f t="shared" si="6"/>
      </c>
      <c r="R51" s="72">
        <f t="shared" si="7"/>
      </c>
      <c r="S51" s="73">
        <f t="shared" si="19"/>
      </c>
      <c r="T51" s="73">
        <f t="shared" si="11"/>
      </c>
      <c r="U51" s="73">
        <f t="shared" si="12"/>
      </c>
      <c r="V51" s="73">
        <f t="shared" si="13"/>
      </c>
      <c r="W51" s="73">
        <f t="shared" si="14"/>
      </c>
      <c r="X51" s="73">
        <f t="shared" si="15"/>
      </c>
      <c r="Y51" s="73">
        <f t="shared" si="16"/>
      </c>
      <c r="Z51" s="73">
        <f t="shared" si="17"/>
      </c>
      <c r="AA51" s="73">
        <f t="shared" si="18"/>
      </c>
      <c r="AB51" s="93">
        <f t="shared" si="20"/>
      </c>
      <c r="AC51" s="93">
        <f t="shared" si="20"/>
      </c>
      <c r="AD51" s="93">
        <f t="shared" si="20"/>
      </c>
      <c r="AE51" s="93">
        <f t="shared" si="20"/>
      </c>
      <c r="AF51" s="93">
        <f t="shared" si="9"/>
        <v>0</v>
      </c>
      <c r="AG51" s="93">
        <f t="shared" si="20"/>
      </c>
      <c r="AH51" s="93">
        <f t="shared" si="10"/>
        <v>0</v>
      </c>
    </row>
    <row r="52" spans="1:34" ht="16.5" customHeight="1">
      <c r="A52" s="74"/>
      <c r="B52" s="19"/>
      <c r="C52" s="20"/>
      <c r="D52" s="19"/>
      <c r="E52" s="20"/>
      <c r="F52" s="21"/>
      <c r="G52" s="22"/>
      <c r="H52" s="42"/>
      <c r="I52" s="23"/>
      <c r="J52" s="58"/>
      <c r="K52" s="71"/>
      <c r="L52" s="71"/>
      <c r="M52" s="71">
        <f t="shared" si="3"/>
      </c>
      <c r="N52" s="71">
        <f>IF(AB52="","",VLOOKUP(AF52,'基本データ'!$A$106:$B$112,2))</f>
      </c>
      <c r="O52" s="71">
        <f t="shared" si="4"/>
      </c>
      <c r="P52" s="71" t="str">
        <f t="shared" si="5"/>
        <v>　</v>
      </c>
      <c r="Q52" s="71">
        <f t="shared" si="6"/>
      </c>
      <c r="R52" s="72">
        <f t="shared" si="7"/>
      </c>
      <c r="S52" s="73">
        <f t="shared" si="19"/>
      </c>
      <c r="T52" s="73">
        <f t="shared" si="11"/>
      </c>
      <c r="U52" s="73">
        <f t="shared" si="12"/>
      </c>
      <c r="V52" s="73">
        <f t="shared" si="13"/>
      </c>
      <c r="W52" s="73">
        <f t="shared" si="14"/>
      </c>
      <c r="X52" s="73">
        <f t="shared" si="15"/>
      </c>
      <c r="Y52" s="73">
        <f t="shared" si="16"/>
      </c>
      <c r="Z52" s="73">
        <f t="shared" si="17"/>
      </c>
      <c r="AA52" s="73">
        <f t="shared" si="18"/>
      </c>
      <c r="AB52" s="93">
        <f t="shared" si="20"/>
      </c>
      <c r="AC52" s="93">
        <f t="shared" si="20"/>
      </c>
      <c r="AD52" s="93">
        <f t="shared" si="20"/>
      </c>
      <c r="AE52" s="93">
        <f t="shared" si="20"/>
      </c>
      <c r="AF52" s="93">
        <f t="shared" si="9"/>
        <v>0</v>
      </c>
      <c r="AG52" s="93">
        <f t="shared" si="20"/>
      </c>
      <c r="AH52" s="93">
        <f t="shared" si="10"/>
        <v>0</v>
      </c>
    </row>
    <row r="53" spans="1:34" ht="16.5" customHeight="1">
      <c r="A53" s="70">
        <v>24</v>
      </c>
      <c r="B53" s="14"/>
      <c r="C53" s="15"/>
      <c r="D53" s="14"/>
      <c r="E53" s="15"/>
      <c r="F53" s="16"/>
      <c r="G53" s="17"/>
      <c r="H53" s="41"/>
      <c r="I53" s="18"/>
      <c r="J53" s="58"/>
      <c r="K53" s="71"/>
      <c r="L53" s="71"/>
      <c r="M53" s="71">
        <f t="shared" si="3"/>
      </c>
      <c r="N53" s="71">
        <f>IF(AB53="","",VLOOKUP(AF53,'基本データ'!$A$106:$B$112,2))</f>
      </c>
      <c r="O53" s="71">
        <f t="shared" si="4"/>
      </c>
      <c r="P53" s="71" t="str">
        <f t="shared" si="5"/>
        <v>　</v>
      </c>
      <c r="Q53" s="71">
        <f t="shared" si="6"/>
      </c>
      <c r="R53" s="72">
        <f t="shared" si="7"/>
      </c>
      <c r="S53" s="73">
        <f t="shared" si="19"/>
      </c>
      <c r="T53" s="73">
        <f t="shared" si="11"/>
      </c>
      <c r="U53" s="73">
        <f t="shared" si="12"/>
      </c>
      <c r="V53" s="73">
        <f t="shared" si="13"/>
      </c>
      <c r="W53" s="73">
        <f t="shared" si="14"/>
      </c>
      <c r="X53" s="73">
        <f t="shared" si="15"/>
      </c>
      <c r="Y53" s="73">
        <f t="shared" si="16"/>
      </c>
      <c r="Z53" s="73">
        <f t="shared" si="17"/>
      </c>
      <c r="AA53" s="73">
        <f t="shared" si="18"/>
      </c>
      <c r="AB53" s="93">
        <f t="shared" si="20"/>
      </c>
      <c r="AC53" s="93">
        <f t="shared" si="20"/>
      </c>
      <c r="AD53" s="93">
        <f t="shared" si="20"/>
      </c>
      <c r="AE53" s="93">
        <f t="shared" si="20"/>
      </c>
      <c r="AF53" s="93">
        <f t="shared" si="9"/>
        <v>0</v>
      </c>
      <c r="AG53" s="93">
        <f t="shared" si="20"/>
      </c>
      <c r="AH53" s="93">
        <f t="shared" si="10"/>
        <v>0</v>
      </c>
    </row>
    <row r="54" spans="1:34" ht="16.5" customHeight="1">
      <c r="A54" s="74"/>
      <c r="B54" s="19"/>
      <c r="C54" s="20"/>
      <c r="D54" s="19"/>
      <c r="E54" s="20"/>
      <c r="F54" s="21"/>
      <c r="G54" s="22"/>
      <c r="H54" s="42"/>
      <c r="I54" s="23"/>
      <c r="J54" s="58"/>
      <c r="K54" s="71"/>
      <c r="L54" s="71"/>
      <c r="M54" s="71">
        <f t="shared" si="3"/>
      </c>
      <c r="N54" s="71">
        <f>IF(AB54="","",VLOOKUP(AF54,'基本データ'!$A$106:$B$112,2))</f>
      </c>
      <c r="O54" s="71">
        <f t="shared" si="4"/>
      </c>
      <c r="P54" s="71" t="str">
        <f t="shared" si="5"/>
        <v>　</v>
      </c>
      <c r="Q54" s="71">
        <f t="shared" si="6"/>
      </c>
      <c r="R54" s="72">
        <f t="shared" si="7"/>
      </c>
      <c r="S54" s="73">
        <f t="shared" si="19"/>
      </c>
      <c r="T54" s="73">
        <f t="shared" si="11"/>
      </c>
      <c r="U54" s="73">
        <f t="shared" si="12"/>
      </c>
      <c r="V54" s="73">
        <f t="shared" si="13"/>
      </c>
      <c r="W54" s="73">
        <f t="shared" si="14"/>
      </c>
      <c r="X54" s="73">
        <f t="shared" si="15"/>
      </c>
      <c r="Y54" s="73">
        <f t="shared" si="16"/>
      </c>
      <c r="Z54" s="73">
        <f t="shared" si="17"/>
      </c>
      <c r="AA54" s="73">
        <f t="shared" si="18"/>
      </c>
      <c r="AB54" s="93">
        <f t="shared" si="20"/>
      </c>
      <c r="AC54" s="93">
        <f t="shared" si="20"/>
      </c>
      <c r="AD54" s="93">
        <f t="shared" si="20"/>
      </c>
      <c r="AE54" s="93">
        <f t="shared" si="20"/>
      </c>
      <c r="AF54" s="93">
        <f t="shared" si="9"/>
        <v>0</v>
      </c>
      <c r="AG54" s="93">
        <f t="shared" si="20"/>
      </c>
      <c r="AH54" s="93">
        <f t="shared" si="10"/>
        <v>0</v>
      </c>
    </row>
    <row r="55" spans="1:34" ht="16.5" customHeight="1">
      <c r="A55" s="70">
        <v>25</v>
      </c>
      <c r="B55" s="14"/>
      <c r="C55" s="15"/>
      <c r="D55" s="14"/>
      <c r="E55" s="15"/>
      <c r="F55" s="16"/>
      <c r="G55" s="17"/>
      <c r="H55" s="41"/>
      <c r="I55" s="18"/>
      <c r="J55" s="58"/>
      <c r="K55" s="71"/>
      <c r="L55" s="71"/>
      <c r="M55" s="71">
        <f t="shared" si="3"/>
      </c>
      <c r="N55" s="71">
        <f>IF(AB55="","",VLOOKUP(AF55,'基本データ'!$A$106:$B$112,2))</f>
      </c>
      <c r="O55" s="71">
        <f t="shared" si="4"/>
      </c>
      <c r="P55" s="71" t="str">
        <f t="shared" si="5"/>
        <v>　</v>
      </c>
      <c r="Q55" s="71">
        <f t="shared" si="6"/>
      </c>
      <c r="R55" s="72">
        <f t="shared" si="7"/>
      </c>
      <c r="S55" s="73">
        <f t="shared" si="19"/>
      </c>
      <c r="T55" s="73">
        <f t="shared" si="11"/>
      </c>
      <c r="U55" s="73">
        <f t="shared" si="12"/>
      </c>
      <c r="V55" s="73">
        <f t="shared" si="13"/>
      </c>
      <c r="W55" s="73">
        <f t="shared" si="14"/>
      </c>
      <c r="X55" s="73">
        <f t="shared" si="15"/>
      </c>
      <c r="Y55" s="73">
        <f t="shared" si="16"/>
      </c>
      <c r="Z55" s="73">
        <f t="shared" si="17"/>
      </c>
      <c r="AA55" s="73">
        <f t="shared" si="18"/>
      </c>
      <c r="AB55" s="93">
        <f t="shared" si="20"/>
      </c>
      <c r="AC55" s="93">
        <f t="shared" si="20"/>
      </c>
      <c r="AD55" s="93">
        <f t="shared" si="20"/>
      </c>
      <c r="AE55" s="93">
        <f t="shared" si="20"/>
      </c>
      <c r="AF55" s="93">
        <f t="shared" si="9"/>
        <v>0</v>
      </c>
      <c r="AG55" s="93">
        <f t="shared" si="20"/>
      </c>
      <c r="AH55" s="93">
        <f t="shared" si="10"/>
        <v>0</v>
      </c>
    </row>
    <row r="56" spans="1:34" ht="16.5" customHeight="1">
      <c r="A56" s="74"/>
      <c r="B56" s="19"/>
      <c r="C56" s="20"/>
      <c r="D56" s="19"/>
      <c r="E56" s="20"/>
      <c r="F56" s="21"/>
      <c r="G56" s="22"/>
      <c r="H56" s="42"/>
      <c r="I56" s="23"/>
      <c r="J56" s="58"/>
      <c r="K56" s="71"/>
      <c r="L56" s="71"/>
      <c r="M56" s="71">
        <f t="shared" si="3"/>
      </c>
      <c r="N56" s="71">
        <f>IF(AB56="","",VLOOKUP(AF56,'基本データ'!$A$106:$B$112,2))</f>
      </c>
      <c r="O56" s="71">
        <f t="shared" si="4"/>
      </c>
      <c r="P56" s="71" t="str">
        <f t="shared" si="5"/>
        <v>　</v>
      </c>
      <c r="Q56" s="71">
        <f t="shared" si="6"/>
      </c>
      <c r="R56" s="72">
        <f t="shared" si="7"/>
      </c>
      <c r="S56" s="73">
        <f t="shared" si="19"/>
      </c>
      <c r="T56" s="73">
        <f t="shared" si="11"/>
      </c>
      <c r="U56" s="73">
        <f t="shared" si="12"/>
      </c>
      <c r="V56" s="73">
        <f t="shared" si="13"/>
      </c>
      <c r="W56" s="73">
        <f t="shared" si="14"/>
      </c>
      <c r="X56" s="73">
        <f t="shared" si="15"/>
      </c>
      <c r="Y56" s="73">
        <f t="shared" si="16"/>
      </c>
      <c r="Z56" s="73">
        <f t="shared" si="17"/>
      </c>
      <c r="AA56" s="73">
        <f t="shared" si="18"/>
      </c>
      <c r="AB56" s="93">
        <f t="shared" si="20"/>
      </c>
      <c r="AC56" s="93">
        <f t="shared" si="20"/>
      </c>
      <c r="AD56" s="93">
        <f t="shared" si="20"/>
      </c>
      <c r="AE56" s="93">
        <f t="shared" si="20"/>
      </c>
      <c r="AF56" s="93">
        <f t="shared" si="9"/>
        <v>0</v>
      </c>
      <c r="AG56" s="93">
        <f t="shared" si="20"/>
      </c>
      <c r="AH56" s="93">
        <f t="shared" si="10"/>
        <v>0</v>
      </c>
    </row>
    <row r="57" spans="1:34" ht="16.5" customHeight="1">
      <c r="A57" s="70">
        <v>26</v>
      </c>
      <c r="B57" s="14"/>
      <c r="C57" s="15"/>
      <c r="D57" s="14"/>
      <c r="E57" s="15"/>
      <c r="F57" s="16"/>
      <c r="G57" s="17"/>
      <c r="H57" s="41"/>
      <c r="I57" s="18"/>
      <c r="J57" s="58"/>
      <c r="K57" s="71"/>
      <c r="L57" s="71"/>
      <c r="M57" s="71">
        <f t="shared" si="3"/>
      </c>
      <c r="N57" s="71">
        <f>IF(AB57="","",VLOOKUP(AF57,'基本データ'!$A$106:$B$112,2))</f>
      </c>
      <c r="O57" s="71">
        <f t="shared" si="4"/>
      </c>
      <c r="P57" s="71" t="str">
        <f t="shared" si="5"/>
        <v>　</v>
      </c>
      <c r="Q57" s="71">
        <f t="shared" si="6"/>
      </c>
      <c r="R57" s="72">
        <f t="shared" si="7"/>
      </c>
      <c r="S57" s="73">
        <f t="shared" si="19"/>
      </c>
      <c r="T57" s="73">
        <f t="shared" si="11"/>
      </c>
      <c r="U57" s="73">
        <f t="shared" si="12"/>
      </c>
      <c r="V57" s="73">
        <f t="shared" si="13"/>
      </c>
      <c r="W57" s="73">
        <f t="shared" si="14"/>
      </c>
      <c r="X57" s="73">
        <f t="shared" si="15"/>
      </c>
      <c r="Y57" s="73">
        <f t="shared" si="16"/>
      </c>
      <c r="Z57" s="73">
        <f t="shared" si="17"/>
      </c>
      <c r="AA57" s="73">
        <f t="shared" si="18"/>
      </c>
      <c r="AB57" s="93">
        <f t="shared" si="20"/>
      </c>
      <c r="AC57" s="93">
        <f t="shared" si="20"/>
      </c>
      <c r="AD57" s="93">
        <f t="shared" si="20"/>
      </c>
      <c r="AE57" s="93">
        <f t="shared" si="20"/>
      </c>
      <c r="AF57" s="93">
        <f t="shared" si="9"/>
        <v>0</v>
      </c>
      <c r="AG57" s="93">
        <f t="shared" si="20"/>
      </c>
      <c r="AH57" s="93">
        <f t="shared" si="10"/>
        <v>0</v>
      </c>
    </row>
    <row r="58" spans="1:34" ht="16.5" customHeight="1">
      <c r="A58" s="74"/>
      <c r="B58" s="19"/>
      <c r="C58" s="20"/>
      <c r="D58" s="19"/>
      <c r="E58" s="20"/>
      <c r="F58" s="21"/>
      <c r="G58" s="22"/>
      <c r="H58" s="42"/>
      <c r="I58" s="23"/>
      <c r="J58" s="58"/>
      <c r="K58" s="71"/>
      <c r="L58" s="71"/>
      <c r="M58" s="71">
        <f t="shared" si="3"/>
      </c>
      <c r="N58" s="71">
        <f>IF(AB58="","",VLOOKUP(AF58,'基本データ'!$A$106:$B$112,2))</f>
      </c>
      <c r="O58" s="71">
        <f t="shared" si="4"/>
      </c>
      <c r="P58" s="71" t="str">
        <f t="shared" si="5"/>
        <v>　</v>
      </c>
      <c r="Q58" s="71">
        <f t="shared" si="6"/>
      </c>
      <c r="R58" s="72">
        <f t="shared" si="7"/>
      </c>
      <c r="S58" s="73">
        <f t="shared" si="19"/>
      </c>
      <c r="T58" s="73">
        <f t="shared" si="11"/>
      </c>
      <c r="U58" s="73">
        <f t="shared" si="12"/>
      </c>
      <c r="V58" s="73">
        <f t="shared" si="13"/>
      </c>
      <c r="W58" s="73">
        <f t="shared" si="14"/>
      </c>
      <c r="X58" s="73">
        <f t="shared" si="15"/>
      </c>
      <c r="Y58" s="73">
        <f t="shared" si="16"/>
      </c>
      <c r="Z58" s="73">
        <f t="shared" si="17"/>
      </c>
      <c r="AA58" s="73">
        <f t="shared" si="18"/>
      </c>
      <c r="AB58" s="93">
        <f t="shared" si="20"/>
      </c>
      <c r="AC58" s="93">
        <f t="shared" si="20"/>
      </c>
      <c r="AD58" s="93">
        <f t="shared" si="20"/>
      </c>
      <c r="AE58" s="93">
        <f t="shared" si="20"/>
      </c>
      <c r="AF58" s="93">
        <f t="shared" si="9"/>
        <v>0</v>
      </c>
      <c r="AG58" s="93">
        <f t="shared" si="20"/>
      </c>
      <c r="AH58" s="93">
        <f t="shared" si="10"/>
        <v>0</v>
      </c>
    </row>
    <row r="59" spans="1:34" ht="16.5" customHeight="1">
      <c r="A59" s="70">
        <v>27</v>
      </c>
      <c r="B59" s="14"/>
      <c r="C59" s="15"/>
      <c r="D59" s="14"/>
      <c r="E59" s="15"/>
      <c r="F59" s="16"/>
      <c r="G59" s="17"/>
      <c r="H59" s="41"/>
      <c r="I59" s="18"/>
      <c r="J59" s="58"/>
      <c r="K59" s="71"/>
      <c r="L59" s="71"/>
      <c r="M59" s="71">
        <f t="shared" si="3"/>
      </c>
      <c r="N59" s="71">
        <f>IF(AB59="","",VLOOKUP(AF59,'基本データ'!$A$106:$B$112,2))</f>
      </c>
      <c r="O59" s="71">
        <f t="shared" si="4"/>
      </c>
      <c r="P59" s="71" t="str">
        <f t="shared" si="5"/>
        <v>　</v>
      </c>
      <c r="Q59" s="71">
        <f t="shared" si="6"/>
      </c>
      <c r="R59" s="72">
        <f t="shared" si="7"/>
      </c>
      <c r="S59" s="73">
        <f t="shared" si="19"/>
      </c>
      <c r="T59" s="73">
        <f t="shared" si="11"/>
      </c>
      <c r="U59" s="73">
        <f t="shared" si="12"/>
      </c>
      <c r="V59" s="73">
        <f t="shared" si="13"/>
      </c>
      <c r="W59" s="73">
        <f t="shared" si="14"/>
      </c>
      <c r="X59" s="73">
        <f t="shared" si="15"/>
      </c>
      <c r="Y59" s="73">
        <f t="shared" si="16"/>
      </c>
      <c r="Z59" s="73">
        <f t="shared" si="17"/>
      </c>
      <c r="AA59" s="73">
        <f t="shared" si="18"/>
      </c>
      <c r="AB59" s="93">
        <f t="shared" si="20"/>
      </c>
      <c r="AC59" s="93">
        <f t="shared" si="20"/>
      </c>
      <c r="AD59" s="93">
        <f t="shared" si="20"/>
      </c>
      <c r="AE59" s="93">
        <f t="shared" si="20"/>
      </c>
      <c r="AF59" s="93">
        <f t="shared" si="9"/>
        <v>0</v>
      </c>
      <c r="AG59" s="93">
        <f t="shared" si="20"/>
      </c>
      <c r="AH59" s="93">
        <f t="shared" si="10"/>
        <v>0</v>
      </c>
    </row>
    <row r="60" spans="1:34" ht="16.5" customHeight="1">
      <c r="A60" s="74"/>
      <c r="B60" s="19"/>
      <c r="C60" s="20"/>
      <c r="D60" s="19"/>
      <c r="E60" s="20"/>
      <c r="F60" s="21"/>
      <c r="G60" s="22"/>
      <c r="H60" s="42"/>
      <c r="I60" s="23"/>
      <c r="J60" s="58"/>
      <c r="K60" s="71"/>
      <c r="L60" s="71"/>
      <c r="M60" s="71">
        <f t="shared" si="3"/>
      </c>
      <c r="N60" s="71">
        <f>IF(AB60="","",VLOOKUP(AF60,'基本データ'!$A$106:$B$112,2))</f>
      </c>
      <c r="O60" s="71">
        <f t="shared" si="4"/>
      </c>
      <c r="P60" s="71" t="str">
        <f t="shared" si="5"/>
        <v>　</v>
      </c>
      <c r="Q60" s="71">
        <f t="shared" si="6"/>
      </c>
      <c r="R60" s="72">
        <f t="shared" si="7"/>
      </c>
      <c r="S60" s="73">
        <f t="shared" si="19"/>
      </c>
      <c r="T60" s="73">
        <f t="shared" si="11"/>
      </c>
      <c r="U60" s="73">
        <f t="shared" si="12"/>
      </c>
      <c r="V60" s="73">
        <f t="shared" si="13"/>
      </c>
      <c r="W60" s="73">
        <f t="shared" si="14"/>
      </c>
      <c r="X60" s="73">
        <f t="shared" si="15"/>
      </c>
      <c r="Y60" s="73">
        <f t="shared" si="16"/>
      </c>
      <c r="Z60" s="73">
        <f t="shared" si="17"/>
      </c>
      <c r="AA60" s="73">
        <f t="shared" si="18"/>
      </c>
      <c r="AB60" s="93">
        <f t="shared" si="20"/>
      </c>
      <c r="AC60" s="93">
        <f t="shared" si="20"/>
      </c>
      <c r="AD60" s="93">
        <f t="shared" si="20"/>
      </c>
      <c r="AE60" s="93">
        <f t="shared" si="20"/>
      </c>
      <c r="AF60" s="93">
        <f t="shared" si="9"/>
        <v>0</v>
      </c>
      <c r="AG60" s="93">
        <f t="shared" si="20"/>
      </c>
      <c r="AH60" s="93">
        <f t="shared" si="10"/>
        <v>0</v>
      </c>
    </row>
    <row r="61" spans="1:34" ht="16.5" customHeight="1">
      <c r="A61" s="70">
        <v>28</v>
      </c>
      <c r="B61" s="14"/>
      <c r="C61" s="15"/>
      <c r="D61" s="14"/>
      <c r="E61" s="15"/>
      <c r="F61" s="16"/>
      <c r="G61" s="17"/>
      <c r="H61" s="41"/>
      <c r="I61" s="18"/>
      <c r="J61" s="58"/>
      <c r="K61" s="71"/>
      <c r="L61" s="71"/>
      <c r="M61" s="71">
        <f t="shared" si="3"/>
      </c>
      <c r="N61" s="71">
        <f>IF(AB61="","",VLOOKUP(AF61,'基本データ'!$A$106:$B$112,2))</f>
      </c>
      <c r="O61" s="71">
        <f t="shared" si="4"/>
      </c>
      <c r="P61" s="71" t="str">
        <f t="shared" si="5"/>
        <v>　</v>
      </c>
      <c r="Q61" s="71">
        <f t="shared" si="6"/>
      </c>
      <c r="R61" s="72">
        <f t="shared" si="7"/>
      </c>
      <c r="S61" s="73">
        <f t="shared" si="19"/>
      </c>
      <c r="T61" s="73">
        <f t="shared" si="11"/>
      </c>
      <c r="U61" s="73">
        <f t="shared" si="12"/>
      </c>
      <c r="V61" s="73">
        <f t="shared" si="13"/>
      </c>
      <c r="W61" s="73">
        <f t="shared" si="14"/>
      </c>
      <c r="X61" s="73">
        <f t="shared" si="15"/>
      </c>
      <c r="Y61" s="73">
        <f t="shared" si="16"/>
      </c>
      <c r="Z61" s="73">
        <f t="shared" si="17"/>
      </c>
      <c r="AA61" s="73">
        <f t="shared" si="18"/>
      </c>
      <c r="AB61" s="93">
        <f t="shared" si="20"/>
      </c>
      <c r="AC61" s="93">
        <f t="shared" si="20"/>
      </c>
      <c r="AD61" s="93">
        <f t="shared" si="20"/>
      </c>
      <c r="AE61" s="93">
        <f t="shared" si="20"/>
      </c>
      <c r="AF61" s="93">
        <f t="shared" si="9"/>
        <v>0</v>
      </c>
      <c r="AG61" s="93">
        <f t="shared" si="20"/>
      </c>
      <c r="AH61" s="93">
        <f t="shared" si="10"/>
        <v>0</v>
      </c>
    </row>
    <row r="62" spans="1:34" ht="16.5" customHeight="1">
      <c r="A62" s="74"/>
      <c r="B62" s="19"/>
      <c r="C62" s="20"/>
      <c r="D62" s="19"/>
      <c r="E62" s="20"/>
      <c r="F62" s="21"/>
      <c r="G62" s="22"/>
      <c r="H62" s="42"/>
      <c r="I62" s="23"/>
      <c r="J62" s="58"/>
      <c r="K62" s="71"/>
      <c r="L62" s="71"/>
      <c r="M62" s="71">
        <f t="shared" si="3"/>
      </c>
      <c r="N62" s="71">
        <f>IF(AB62="","",VLOOKUP(AF62,'基本データ'!$A$106:$B$112,2))</f>
      </c>
      <c r="O62" s="71">
        <f t="shared" si="4"/>
      </c>
      <c r="P62" s="71" t="str">
        <f t="shared" si="5"/>
        <v>　</v>
      </c>
      <c r="Q62" s="71">
        <f t="shared" si="6"/>
      </c>
      <c r="R62" s="72">
        <f t="shared" si="7"/>
      </c>
      <c r="S62" s="73">
        <f t="shared" si="19"/>
      </c>
      <c r="T62" s="73">
        <f t="shared" si="11"/>
      </c>
      <c r="U62" s="73">
        <f t="shared" si="12"/>
      </c>
      <c r="V62" s="73">
        <f t="shared" si="13"/>
      </c>
      <c r="W62" s="73">
        <f t="shared" si="14"/>
      </c>
      <c r="X62" s="73">
        <f t="shared" si="15"/>
      </c>
      <c r="Y62" s="73">
        <f t="shared" si="16"/>
      </c>
      <c r="Z62" s="73">
        <f t="shared" si="17"/>
      </c>
      <c r="AA62" s="73">
        <f t="shared" si="18"/>
      </c>
      <c r="AB62" s="93">
        <f t="shared" si="20"/>
      </c>
      <c r="AC62" s="93">
        <f t="shared" si="20"/>
      </c>
      <c r="AD62" s="93">
        <f t="shared" si="20"/>
      </c>
      <c r="AE62" s="93">
        <f t="shared" si="20"/>
      </c>
      <c r="AF62" s="93">
        <f t="shared" si="9"/>
        <v>0</v>
      </c>
      <c r="AG62" s="93">
        <f t="shared" si="20"/>
      </c>
      <c r="AH62" s="93">
        <f t="shared" si="10"/>
        <v>0</v>
      </c>
    </row>
    <row r="63" spans="1:34" ht="16.5" customHeight="1">
      <c r="A63" s="70">
        <v>29</v>
      </c>
      <c r="B63" s="14"/>
      <c r="C63" s="15"/>
      <c r="D63" s="14"/>
      <c r="E63" s="15"/>
      <c r="F63" s="16"/>
      <c r="G63" s="17"/>
      <c r="H63" s="41"/>
      <c r="I63" s="18"/>
      <c r="J63" s="58"/>
      <c r="K63" s="71"/>
      <c r="L63" s="71"/>
      <c r="M63" s="71">
        <f t="shared" si="3"/>
      </c>
      <c r="N63" s="71">
        <f>IF(AB63="","",VLOOKUP(AF63,'基本データ'!$A$106:$B$112,2))</f>
      </c>
      <c r="O63" s="71">
        <f t="shared" si="4"/>
      </c>
      <c r="P63" s="71" t="str">
        <f t="shared" si="5"/>
        <v>　</v>
      </c>
      <c r="Q63" s="71">
        <f t="shared" si="6"/>
      </c>
      <c r="R63" s="72">
        <f t="shared" si="7"/>
      </c>
      <c r="S63" s="73">
        <f t="shared" si="19"/>
      </c>
      <c r="T63" s="73">
        <f t="shared" si="11"/>
      </c>
      <c r="U63" s="73">
        <f t="shared" si="12"/>
      </c>
      <c r="V63" s="73">
        <f t="shared" si="13"/>
      </c>
      <c r="W63" s="73">
        <f t="shared" si="14"/>
      </c>
      <c r="X63" s="73">
        <f t="shared" si="15"/>
      </c>
      <c r="Y63" s="73">
        <f t="shared" si="16"/>
      </c>
      <c r="Z63" s="73">
        <f t="shared" si="17"/>
      </c>
      <c r="AA63" s="73">
        <f t="shared" si="18"/>
      </c>
      <c r="AB63" s="93">
        <f t="shared" si="20"/>
      </c>
      <c r="AC63" s="93">
        <f t="shared" si="20"/>
      </c>
      <c r="AD63" s="93">
        <f t="shared" si="20"/>
      </c>
      <c r="AE63" s="93">
        <f t="shared" si="20"/>
      </c>
      <c r="AF63" s="93">
        <f t="shared" si="9"/>
        <v>0</v>
      </c>
      <c r="AG63" s="93">
        <f t="shared" si="20"/>
      </c>
      <c r="AH63" s="93">
        <f t="shared" si="10"/>
        <v>0</v>
      </c>
    </row>
    <row r="64" spans="1:34" ht="16.5" customHeight="1">
      <c r="A64" s="74"/>
      <c r="B64" s="19"/>
      <c r="C64" s="20"/>
      <c r="D64" s="19"/>
      <c r="E64" s="20"/>
      <c r="F64" s="21"/>
      <c r="G64" s="22"/>
      <c r="H64" s="42"/>
      <c r="I64" s="23"/>
      <c r="J64" s="58"/>
      <c r="K64" s="71"/>
      <c r="L64" s="71"/>
      <c r="M64" s="71">
        <f t="shared" si="3"/>
      </c>
      <c r="N64" s="71">
        <f>IF(AB64="","",VLOOKUP(AF64,'基本データ'!$A$106:$B$112,2))</f>
      </c>
      <c r="O64" s="71">
        <f t="shared" si="4"/>
      </c>
      <c r="P64" s="71" t="str">
        <f t="shared" si="5"/>
        <v>　</v>
      </c>
      <c r="Q64" s="71">
        <f t="shared" si="6"/>
      </c>
      <c r="R64" s="72">
        <f t="shared" si="7"/>
      </c>
      <c r="S64" s="73">
        <f t="shared" si="19"/>
      </c>
      <c r="T64" s="73">
        <f t="shared" si="11"/>
      </c>
      <c r="U64" s="73">
        <f t="shared" si="12"/>
      </c>
      <c r="V64" s="73">
        <f t="shared" si="13"/>
      </c>
      <c r="W64" s="73">
        <f t="shared" si="14"/>
      </c>
      <c r="X64" s="73">
        <f t="shared" si="15"/>
      </c>
      <c r="Y64" s="73">
        <f t="shared" si="16"/>
      </c>
      <c r="Z64" s="73">
        <f t="shared" si="17"/>
      </c>
      <c r="AA64" s="73">
        <f t="shared" si="18"/>
      </c>
      <c r="AB64" s="93">
        <f t="shared" si="20"/>
      </c>
      <c r="AC64" s="93">
        <f t="shared" si="20"/>
      </c>
      <c r="AD64" s="93">
        <f t="shared" si="20"/>
      </c>
      <c r="AE64" s="93">
        <f t="shared" si="20"/>
      </c>
      <c r="AF64" s="93">
        <f t="shared" si="9"/>
        <v>0</v>
      </c>
      <c r="AG64" s="93">
        <f t="shared" si="20"/>
      </c>
      <c r="AH64" s="93">
        <f t="shared" si="10"/>
        <v>0</v>
      </c>
    </row>
    <row r="65" spans="1:34" ht="16.5" customHeight="1">
      <c r="A65" s="70">
        <v>30</v>
      </c>
      <c r="B65" s="14"/>
      <c r="C65" s="15"/>
      <c r="D65" s="14"/>
      <c r="E65" s="15"/>
      <c r="F65" s="16"/>
      <c r="G65" s="17"/>
      <c r="H65" s="41"/>
      <c r="I65" s="18"/>
      <c r="J65" s="58"/>
      <c r="K65" s="71"/>
      <c r="L65" s="71"/>
      <c r="M65" s="71">
        <f t="shared" si="3"/>
      </c>
      <c r="N65" s="71">
        <f>IF(AB65="","",VLOOKUP(AF65,'基本データ'!$A$106:$B$112,2))</f>
      </c>
      <c r="O65" s="71">
        <f t="shared" si="4"/>
      </c>
      <c r="P65" s="71" t="str">
        <f t="shared" si="5"/>
        <v>　</v>
      </c>
      <c r="Q65" s="71">
        <f t="shared" si="6"/>
      </c>
      <c r="R65" s="72">
        <f t="shared" si="7"/>
      </c>
      <c r="S65" s="73">
        <f t="shared" si="19"/>
      </c>
      <c r="T65" s="73">
        <f t="shared" si="11"/>
      </c>
      <c r="U65" s="73">
        <f t="shared" si="12"/>
      </c>
      <c r="V65" s="73">
        <f t="shared" si="13"/>
      </c>
      <c r="W65" s="73">
        <f t="shared" si="14"/>
      </c>
      <c r="X65" s="73">
        <f t="shared" si="15"/>
      </c>
      <c r="Y65" s="73">
        <f t="shared" si="16"/>
      </c>
      <c r="Z65" s="73">
        <f t="shared" si="17"/>
      </c>
      <c r="AA65" s="73">
        <f t="shared" si="18"/>
      </c>
      <c r="AB65" s="93">
        <f t="shared" si="20"/>
      </c>
      <c r="AC65" s="93">
        <f t="shared" si="20"/>
      </c>
      <c r="AD65" s="93">
        <f t="shared" si="20"/>
      </c>
      <c r="AE65" s="93">
        <f t="shared" si="20"/>
      </c>
      <c r="AF65" s="93">
        <f t="shared" si="9"/>
        <v>0</v>
      </c>
      <c r="AG65" s="93">
        <f t="shared" si="20"/>
      </c>
      <c r="AH65" s="93">
        <f t="shared" si="10"/>
        <v>0</v>
      </c>
    </row>
    <row r="66" spans="1:34" ht="16.5" customHeight="1" thickBot="1">
      <c r="A66" s="76"/>
      <c r="B66" s="29"/>
      <c r="C66" s="30"/>
      <c r="D66" s="29"/>
      <c r="E66" s="30"/>
      <c r="F66" s="31"/>
      <c r="G66" s="32"/>
      <c r="H66" s="44"/>
      <c r="I66" s="33"/>
      <c r="J66" s="58"/>
      <c r="K66" s="71"/>
      <c r="L66" s="71"/>
      <c r="M66" s="71">
        <f t="shared" si="3"/>
      </c>
      <c r="N66" s="71">
        <f>IF(AB66="","",VLOOKUP(AF66,'基本データ'!$A$106:$B$112,2))</f>
      </c>
      <c r="O66" s="71">
        <f t="shared" si="4"/>
      </c>
      <c r="P66" s="71" t="str">
        <f t="shared" si="5"/>
        <v>　</v>
      </c>
      <c r="Q66" s="71">
        <f t="shared" si="6"/>
      </c>
      <c r="R66" s="72">
        <f t="shared" si="7"/>
      </c>
      <c r="S66" s="73">
        <f t="shared" si="19"/>
      </c>
      <c r="T66" s="73">
        <f t="shared" si="11"/>
      </c>
      <c r="U66" s="73">
        <f t="shared" si="12"/>
      </c>
      <c r="V66" s="73">
        <f t="shared" si="13"/>
      </c>
      <c r="W66" s="73">
        <f t="shared" si="14"/>
      </c>
      <c r="X66" s="73">
        <f t="shared" si="15"/>
      </c>
      <c r="Y66" s="73">
        <f t="shared" si="16"/>
      </c>
      <c r="Z66" s="73">
        <f t="shared" si="17"/>
      </c>
      <c r="AA66" s="73">
        <f t="shared" si="18"/>
      </c>
      <c r="AB66" s="93">
        <f t="shared" si="20"/>
      </c>
      <c r="AC66" s="93">
        <f t="shared" si="20"/>
      </c>
      <c r="AD66" s="93">
        <f t="shared" si="20"/>
      </c>
      <c r="AE66" s="93">
        <f t="shared" si="20"/>
      </c>
      <c r="AF66" s="93">
        <f t="shared" si="9"/>
        <v>0</v>
      </c>
      <c r="AG66" s="93">
        <f t="shared" si="20"/>
      </c>
      <c r="AH66" s="93">
        <f t="shared" si="10"/>
        <v>0</v>
      </c>
    </row>
    <row r="67" spans="1:10" ht="16.5" customHeight="1">
      <c r="A67" s="58"/>
      <c r="B67" s="58"/>
      <c r="C67" s="58"/>
      <c r="D67" s="58"/>
      <c r="E67" s="58"/>
      <c r="F67" s="58"/>
      <c r="G67" s="58"/>
      <c r="H67" s="58"/>
      <c r="I67" s="58"/>
      <c r="J67" s="58"/>
    </row>
    <row r="68" spans="1:10" ht="16.5" customHeight="1">
      <c r="A68" s="58"/>
      <c r="B68" s="58"/>
      <c r="C68" s="58"/>
      <c r="D68" s="58"/>
      <c r="E68" s="58"/>
      <c r="F68" s="58"/>
      <c r="G68" s="58"/>
      <c r="H68" s="58"/>
      <c r="I68" s="58"/>
      <c r="J68" s="58"/>
    </row>
    <row r="69" spans="1:10" ht="16.5" customHeight="1">
      <c r="A69" s="58"/>
      <c r="B69" s="58"/>
      <c r="C69" s="58"/>
      <c r="D69" s="58"/>
      <c r="E69" s="58"/>
      <c r="F69" s="58"/>
      <c r="G69" s="58"/>
      <c r="H69" s="58"/>
      <c r="I69" s="58"/>
      <c r="J69" s="58"/>
    </row>
    <row r="70" spans="1:10" ht="16.5" customHeight="1">
      <c r="A70" s="58"/>
      <c r="B70" s="58"/>
      <c r="C70" s="58"/>
      <c r="D70" s="58"/>
      <c r="E70" s="58"/>
      <c r="F70" s="58"/>
      <c r="G70" s="58"/>
      <c r="H70" s="58"/>
      <c r="I70" s="58"/>
      <c r="J70" s="58"/>
    </row>
    <row r="71" spans="1:10" ht="16.5" customHeight="1">
      <c r="A71" s="58"/>
      <c r="B71" s="58"/>
      <c r="C71" s="58"/>
      <c r="D71" s="58"/>
      <c r="E71" s="58"/>
      <c r="F71" s="58"/>
      <c r="G71" s="58"/>
      <c r="H71" s="58"/>
      <c r="I71" s="58"/>
      <c r="J71" s="58"/>
    </row>
    <row r="72" spans="1:10" ht="16.5" customHeight="1">
      <c r="A72" s="58"/>
      <c r="B72" s="58"/>
      <c r="C72" s="58"/>
      <c r="D72" s="58"/>
      <c r="E72" s="58"/>
      <c r="F72" s="58"/>
      <c r="G72" s="58"/>
      <c r="H72" s="58"/>
      <c r="I72" s="58"/>
      <c r="J72" s="58"/>
    </row>
    <row r="73" spans="1:10" ht="16.5" customHeight="1">
      <c r="A73" s="58"/>
      <c r="B73" s="58"/>
      <c r="C73" s="58"/>
      <c r="D73" s="58"/>
      <c r="E73" s="58"/>
      <c r="F73" s="58"/>
      <c r="G73" s="58"/>
      <c r="H73" s="58"/>
      <c r="I73" s="58"/>
      <c r="J73" s="58"/>
    </row>
    <row r="74" spans="1:10" ht="16.5" customHeight="1">
      <c r="A74" s="58"/>
      <c r="B74" s="58"/>
      <c r="C74" s="58"/>
      <c r="D74" s="58"/>
      <c r="E74" s="58"/>
      <c r="F74" s="58"/>
      <c r="G74" s="58"/>
      <c r="H74" s="58"/>
      <c r="I74" s="58"/>
      <c r="J74" s="58"/>
    </row>
    <row r="75" spans="1:10" ht="16.5" customHeight="1">
      <c r="A75" s="58"/>
      <c r="B75" s="58"/>
      <c r="C75" s="58"/>
      <c r="D75" s="58"/>
      <c r="E75" s="58"/>
      <c r="F75" s="58"/>
      <c r="G75" s="58"/>
      <c r="H75" s="58"/>
      <c r="I75" s="58"/>
      <c r="J75" s="58"/>
    </row>
    <row r="76" spans="1:10" ht="16.5" customHeight="1">
      <c r="A76" s="58"/>
      <c r="B76" s="58"/>
      <c r="C76" s="58"/>
      <c r="D76" s="58"/>
      <c r="E76" s="58"/>
      <c r="F76" s="58"/>
      <c r="G76" s="58"/>
      <c r="H76" s="58"/>
      <c r="I76" s="58"/>
      <c r="J76" s="58"/>
    </row>
    <row r="77" spans="1:10" ht="16.5" customHeight="1">
      <c r="A77" s="58"/>
      <c r="B77" s="58"/>
      <c r="C77" s="58"/>
      <c r="D77" s="58"/>
      <c r="E77" s="58"/>
      <c r="F77" s="58"/>
      <c r="G77" s="58"/>
      <c r="H77" s="58"/>
      <c r="I77" s="58"/>
      <c r="J77" s="58"/>
    </row>
    <row r="78" spans="1:10" ht="16.5" customHeight="1">
      <c r="A78" s="58"/>
      <c r="B78" s="58"/>
      <c r="C78" s="58"/>
      <c r="D78" s="58"/>
      <c r="E78" s="58"/>
      <c r="F78" s="58"/>
      <c r="G78" s="58"/>
      <c r="H78" s="58"/>
      <c r="I78" s="58"/>
      <c r="J78" s="58"/>
    </row>
    <row r="79" spans="1:10" ht="16.5" customHeight="1">
      <c r="A79" s="58"/>
      <c r="B79" s="58"/>
      <c r="C79" s="58"/>
      <c r="D79" s="58"/>
      <c r="E79" s="58"/>
      <c r="F79" s="58"/>
      <c r="G79" s="58"/>
      <c r="H79" s="58"/>
      <c r="I79" s="58"/>
      <c r="J79" s="58"/>
    </row>
    <row r="80" spans="1:10" ht="16.5" customHeight="1">
      <c r="A80" s="58"/>
      <c r="B80" s="58"/>
      <c r="C80" s="58"/>
      <c r="D80" s="58"/>
      <c r="E80" s="58"/>
      <c r="F80" s="58"/>
      <c r="G80" s="58"/>
      <c r="H80" s="58"/>
      <c r="I80" s="58"/>
      <c r="J80" s="58"/>
    </row>
    <row r="81" spans="1:10" ht="16.5" customHeight="1">
      <c r="A81" s="58"/>
      <c r="B81" s="58"/>
      <c r="C81" s="58"/>
      <c r="D81" s="58"/>
      <c r="E81" s="58"/>
      <c r="F81" s="58"/>
      <c r="G81" s="58"/>
      <c r="H81" s="58"/>
      <c r="I81" s="58"/>
      <c r="J81" s="58"/>
    </row>
    <row r="82" spans="1:10" ht="16.5" customHeight="1">
      <c r="A82" s="58"/>
      <c r="B82" s="58"/>
      <c r="C82" s="58"/>
      <c r="D82" s="58"/>
      <c r="E82" s="58"/>
      <c r="F82" s="58"/>
      <c r="G82" s="58"/>
      <c r="H82" s="58"/>
      <c r="I82" s="58"/>
      <c r="J82" s="58"/>
    </row>
    <row r="83" spans="1:10" ht="16.5" customHeight="1">
      <c r="A83" s="58"/>
      <c r="B83" s="58"/>
      <c r="C83" s="58"/>
      <c r="D83" s="58"/>
      <c r="E83" s="58"/>
      <c r="F83" s="58"/>
      <c r="G83" s="58"/>
      <c r="H83" s="58"/>
      <c r="I83" s="58"/>
      <c r="J83" s="58"/>
    </row>
    <row r="84" spans="1:10" ht="16.5" customHeight="1">
      <c r="A84" s="58"/>
      <c r="B84" s="58"/>
      <c r="C84" s="58"/>
      <c r="D84" s="58"/>
      <c r="E84" s="58"/>
      <c r="F84" s="58"/>
      <c r="G84" s="58"/>
      <c r="H84" s="58"/>
      <c r="I84" s="58"/>
      <c r="J84" s="58"/>
    </row>
    <row r="85" spans="1:10" ht="16.5" customHeight="1">
      <c r="A85" s="58"/>
      <c r="B85" s="58"/>
      <c r="C85" s="58"/>
      <c r="D85" s="58"/>
      <c r="E85" s="58"/>
      <c r="F85" s="58"/>
      <c r="G85" s="58"/>
      <c r="H85" s="58"/>
      <c r="I85" s="58"/>
      <c r="J85" s="58"/>
    </row>
    <row r="86" spans="1:10" ht="16.5" customHeight="1">
      <c r="A86" s="58"/>
      <c r="B86" s="58"/>
      <c r="C86" s="58"/>
      <c r="D86" s="58"/>
      <c r="E86" s="58"/>
      <c r="F86" s="58"/>
      <c r="G86" s="58"/>
      <c r="H86" s="58"/>
      <c r="I86" s="58"/>
      <c r="J86" s="58"/>
    </row>
    <row r="87" spans="1:10" ht="16.5" customHeight="1">
      <c r="A87" s="58"/>
      <c r="B87" s="58"/>
      <c r="C87" s="58"/>
      <c r="D87" s="58"/>
      <c r="E87" s="58"/>
      <c r="F87" s="58"/>
      <c r="G87" s="58"/>
      <c r="H87" s="58"/>
      <c r="I87" s="58"/>
      <c r="J87" s="58"/>
    </row>
    <row r="88" spans="1:10" ht="16.5" customHeight="1">
      <c r="A88" s="58"/>
      <c r="B88" s="58"/>
      <c r="C88" s="58"/>
      <c r="D88" s="58"/>
      <c r="E88" s="58"/>
      <c r="F88" s="58"/>
      <c r="G88" s="58"/>
      <c r="H88" s="58"/>
      <c r="I88" s="58"/>
      <c r="J88" s="58"/>
    </row>
    <row r="89" spans="1:10" ht="16.5" customHeight="1">
      <c r="A89" s="58"/>
      <c r="B89" s="58"/>
      <c r="C89" s="58"/>
      <c r="D89" s="58"/>
      <c r="E89" s="58"/>
      <c r="F89" s="58"/>
      <c r="G89" s="58"/>
      <c r="H89" s="58"/>
      <c r="I89" s="58"/>
      <c r="J89" s="58"/>
    </row>
    <row r="90" spans="1:10" ht="16.5" customHeight="1">
      <c r="A90" s="58"/>
      <c r="B90" s="58"/>
      <c r="C90" s="58"/>
      <c r="D90" s="58"/>
      <c r="E90" s="58"/>
      <c r="F90" s="58"/>
      <c r="G90" s="58"/>
      <c r="H90" s="58"/>
      <c r="I90" s="58"/>
      <c r="J90" s="58"/>
    </row>
    <row r="91" spans="1:10" ht="16.5" customHeight="1">
      <c r="A91" s="58"/>
      <c r="B91" s="58"/>
      <c r="C91" s="58"/>
      <c r="D91" s="58"/>
      <c r="E91" s="58"/>
      <c r="F91" s="58"/>
      <c r="G91" s="58"/>
      <c r="H91" s="58"/>
      <c r="I91" s="58"/>
      <c r="J91" s="58"/>
    </row>
    <row r="92" spans="1:10" ht="16.5" customHeight="1">
      <c r="A92" s="58"/>
      <c r="B92" s="58"/>
      <c r="C92" s="58"/>
      <c r="D92" s="58"/>
      <c r="E92" s="58"/>
      <c r="F92" s="58"/>
      <c r="G92" s="58"/>
      <c r="H92" s="58"/>
      <c r="I92" s="58"/>
      <c r="J92" s="58"/>
    </row>
    <row r="93" spans="1:10" ht="16.5" customHeight="1">
      <c r="A93" s="58"/>
      <c r="B93" s="58"/>
      <c r="C93" s="58"/>
      <c r="D93" s="58"/>
      <c r="E93" s="58"/>
      <c r="F93" s="58"/>
      <c r="G93" s="58"/>
      <c r="H93" s="58"/>
      <c r="I93" s="58"/>
      <c r="J93" s="58"/>
    </row>
    <row r="94" spans="1:10" ht="16.5" customHeight="1">
      <c r="A94" s="58"/>
      <c r="B94" s="58"/>
      <c r="C94" s="58"/>
      <c r="D94" s="58"/>
      <c r="E94" s="58"/>
      <c r="F94" s="58"/>
      <c r="G94" s="58"/>
      <c r="H94" s="58"/>
      <c r="I94" s="58"/>
      <c r="J94" s="58"/>
    </row>
    <row r="95" spans="1:10" ht="16.5" customHeight="1">
      <c r="A95" s="58"/>
      <c r="B95" s="58"/>
      <c r="C95" s="58"/>
      <c r="D95" s="58"/>
      <c r="E95" s="58"/>
      <c r="F95" s="58"/>
      <c r="G95" s="58"/>
      <c r="H95" s="58"/>
      <c r="I95" s="58"/>
      <c r="J95" s="58"/>
    </row>
    <row r="96" spans="1:10" ht="16.5" customHeight="1">
      <c r="A96" s="58"/>
      <c r="B96" s="58"/>
      <c r="C96" s="58"/>
      <c r="D96" s="58"/>
      <c r="E96" s="58"/>
      <c r="F96" s="58"/>
      <c r="G96" s="58"/>
      <c r="H96" s="58"/>
      <c r="I96" s="58"/>
      <c r="J96" s="58"/>
    </row>
    <row r="97" spans="1:10" ht="16.5" customHeight="1">
      <c r="A97" s="58"/>
      <c r="B97" s="58"/>
      <c r="C97" s="58"/>
      <c r="D97" s="58"/>
      <c r="E97" s="58"/>
      <c r="F97" s="58"/>
      <c r="G97" s="58"/>
      <c r="H97" s="58"/>
      <c r="I97" s="58"/>
      <c r="J97" s="58"/>
    </row>
    <row r="98" spans="1:10" ht="16.5" customHeight="1">
      <c r="A98" s="58"/>
      <c r="B98" s="58"/>
      <c r="C98" s="58"/>
      <c r="D98" s="58"/>
      <c r="E98" s="58"/>
      <c r="F98" s="58"/>
      <c r="G98" s="58"/>
      <c r="H98" s="58"/>
      <c r="I98" s="58"/>
      <c r="J98" s="58"/>
    </row>
    <row r="99" spans="1:10" ht="16.5" customHeight="1">
      <c r="A99" s="58"/>
      <c r="B99" s="58"/>
      <c r="C99" s="58"/>
      <c r="D99" s="58"/>
      <c r="E99" s="58"/>
      <c r="F99" s="58"/>
      <c r="G99" s="58"/>
      <c r="H99" s="58"/>
      <c r="I99" s="58"/>
      <c r="J99" s="58"/>
    </row>
    <row r="100" spans="1:10" ht="16.5" customHeight="1">
      <c r="A100" s="58"/>
      <c r="B100" s="58"/>
      <c r="C100" s="58"/>
      <c r="D100" s="58"/>
      <c r="E100" s="58"/>
      <c r="F100" s="58"/>
      <c r="G100" s="58"/>
      <c r="H100" s="58"/>
      <c r="I100" s="58"/>
      <c r="J100" s="58"/>
    </row>
    <row r="101" spans="1:10" ht="16.5" customHeight="1">
      <c r="A101" s="58"/>
      <c r="B101" s="58"/>
      <c r="C101" s="58"/>
      <c r="D101" s="58"/>
      <c r="E101" s="58"/>
      <c r="F101" s="58"/>
      <c r="G101" s="58"/>
      <c r="H101" s="58"/>
      <c r="I101" s="58"/>
      <c r="J101" s="58"/>
    </row>
    <row r="102" spans="1:10" ht="16.5" customHeight="1">
      <c r="A102" s="58"/>
      <c r="B102" s="58"/>
      <c r="C102" s="58"/>
      <c r="D102" s="58"/>
      <c r="E102" s="58"/>
      <c r="F102" s="58"/>
      <c r="G102" s="58"/>
      <c r="H102" s="58"/>
      <c r="I102" s="58"/>
      <c r="J102" s="58"/>
    </row>
    <row r="103" spans="1:10" ht="16.5" customHeight="1">
      <c r="A103" s="58"/>
      <c r="B103" s="58"/>
      <c r="C103" s="58"/>
      <c r="D103" s="58"/>
      <c r="E103" s="58"/>
      <c r="F103" s="58"/>
      <c r="G103" s="58"/>
      <c r="H103" s="58"/>
      <c r="I103" s="58"/>
      <c r="J103" s="58"/>
    </row>
    <row r="104" spans="1:10" ht="16.5" customHeight="1">
      <c r="A104" s="58"/>
      <c r="B104" s="58"/>
      <c r="C104" s="58"/>
      <c r="D104" s="58"/>
      <c r="E104" s="58"/>
      <c r="F104" s="58"/>
      <c r="G104" s="58"/>
      <c r="H104" s="58"/>
      <c r="I104" s="58"/>
      <c r="J104" s="58"/>
    </row>
    <row r="105" spans="1:10" ht="16.5" customHeight="1">
      <c r="A105" s="58"/>
      <c r="B105" s="58"/>
      <c r="C105" s="58"/>
      <c r="D105" s="58"/>
      <c r="E105" s="58"/>
      <c r="F105" s="58"/>
      <c r="G105" s="58"/>
      <c r="H105" s="58"/>
      <c r="I105" s="58"/>
      <c r="J105" s="58"/>
    </row>
    <row r="106" spans="1:10" ht="16.5" customHeight="1">
      <c r="A106" s="58"/>
      <c r="B106" s="58"/>
      <c r="C106" s="58"/>
      <c r="D106" s="58"/>
      <c r="E106" s="58"/>
      <c r="F106" s="58"/>
      <c r="G106" s="58"/>
      <c r="H106" s="58"/>
      <c r="I106" s="58"/>
      <c r="J106" s="58"/>
    </row>
    <row r="107" spans="1:10" ht="16.5" customHeight="1">
      <c r="A107" s="58"/>
      <c r="B107" s="58"/>
      <c r="C107" s="58"/>
      <c r="D107" s="58"/>
      <c r="E107" s="58"/>
      <c r="F107" s="58"/>
      <c r="G107" s="58"/>
      <c r="H107" s="58"/>
      <c r="I107" s="58"/>
      <c r="J107" s="58"/>
    </row>
    <row r="108" spans="1:10" ht="16.5" customHeight="1">
      <c r="A108" s="58"/>
      <c r="B108" s="58"/>
      <c r="C108" s="58"/>
      <c r="D108" s="58"/>
      <c r="E108" s="58"/>
      <c r="F108" s="58"/>
      <c r="G108" s="58"/>
      <c r="H108" s="58"/>
      <c r="I108" s="58"/>
      <c r="J108" s="58"/>
    </row>
    <row r="109" spans="1:10" ht="16.5" customHeight="1">
      <c r="A109" s="58"/>
      <c r="B109" s="58"/>
      <c r="C109" s="58"/>
      <c r="D109" s="58"/>
      <c r="E109" s="58"/>
      <c r="F109" s="58"/>
      <c r="G109" s="58"/>
      <c r="H109" s="58"/>
      <c r="I109" s="58"/>
      <c r="J109" s="58"/>
    </row>
    <row r="110" spans="1:10" ht="16.5" customHeight="1">
      <c r="A110" s="58"/>
      <c r="B110" s="58"/>
      <c r="C110" s="58"/>
      <c r="D110" s="58"/>
      <c r="E110" s="58"/>
      <c r="F110" s="58"/>
      <c r="G110" s="58"/>
      <c r="H110" s="58"/>
      <c r="I110" s="58"/>
      <c r="J110" s="58"/>
    </row>
    <row r="111" spans="1:10" ht="16.5" customHeight="1">
      <c r="A111" s="58"/>
      <c r="B111" s="58"/>
      <c r="C111" s="58"/>
      <c r="D111" s="58"/>
      <c r="E111" s="58"/>
      <c r="F111" s="58"/>
      <c r="G111" s="58"/>
      <c r="H111" s="58"/>
      <c r="I111" s="58"/>
      <c r="J111" s="58"/>
    </row>
    <row r="112" spans="1:10" ht="16.5" customHeight="1">
      <c r="A112" s="58"/>
      <c r="B112" s="58"/>
      <c r="C112" s="58"/>
      <c r="D112" s="58"/>
      <c r="E112" s="58"/>
      <c r="F112" s="58"/>
      <c r="G112" s="58"/>
      <c r="H112" s="58"/>
      <c r="I112" s="58"/>
      <c r="J112" s="58"/>
    </row>
    <row r="113" spans="1:10" ht="16.5" customHeight="1">
      <c r="A113" s="58"/>
      <c r="B113" s="58"/>
      <c r="C113" s="58"/>
      <c r="D113" s="58"/>
      <c r="E113" s="58"/>
      <c r="F113" s="58"/>
      <c r="G113" s="58"/>
      <c r="H113" s="58"/>
      <c r="I113" s="58"/>
      <c r="J113" s="58"/>
    </row>
    <row r="114" spans="1:10" ht="16.5" customHeight="1">
      <c r="A114" s="58"/>
      <c r="B114" s="58"/>
      <c r="C114" s="58"/>
      <c r="D114" s="58"/>
      <c r="E114" s="58"/>
      <c r="F114" s="58"/>
      <c r="G114" s="58"/>
      <c r="H114" s="58"/>
      <c r="I114" s="58"/>
      <c r="J114" s="58"/>
    </row>
    <row r="115" spans="1:10" ht="16.5" customHeight="1">
      <c r="A115" s="58"/>
      <c r="B115" s="58"/>
      <c r="C115" s="58"/>
      <c r="D115" s="58"/>
      <c r="E115" s="58"/>
      <c r="F115" s="58"/>
      <c r="G115" s="58"/>
      <c r="H115" s="58"/>
      <c r="I115" s="58"/>
      <c r="J115" s="58"/>
    </row>
    <row r="116" spans="1:10" ht="16.5" customHeight="1">
      <c r="A116" s="58"/>
      <c r="B116" s="58"/>
      <c r="C116" s="58"/>
      <c r="D116" s="58"/>
      <c r="E116" s="58"/>
      <c r="F116" s="58"/>
      <c r="G116" s="58"/>
      <c r="H116" s="58"/>
      <c r="I116" s="58"/>
      <c r="J116" s="58"/>
    </row>
    <row r="117" spans="1:10" ht="16.5" customHeight="1">
      <c r="A117" s="58"/>
      <c r="B117" s="58"/>
      <c r="C117" s="58"/>
      <c r="D117" s="58"/>
      <c r="E117" s="58"/>
      <c r="F117" s="58"/>
      <c r="G117" s="58"/>
      <c r="H117" s="58"/>
      <c r="I117" s="58"/>
      <c r="J117" s="58"/>
    </row>
    <row r="118" spans="1:10" ht="16.5" customHeight="1">
      <c r="A118" s="58"/>
      <c r="B118" s="58"/>
      <c r="C118" s="58"/>
      <c r="D118" s="58"/>
      <c r="E118" s="58"/>
      <c r="F118" s="58"/>
      <c r="G118" s="58"/>
      <c r="H118" s="58"/>
      <c r="I118" s="58"/>
      <c r="J118" s="58"/>
    </row>
    <row r="119" spans="1:10" ht="16.5" customHeight="1">
      <c r="A119" s="58"/>
      <c r="B119" s="58"/>
      <c r="C119" s="58"/>
      <c r="D119" s="58"/>
      <c r="E119" s="58"/>
      <c r="F119" s="58"/>
      <c r="G119" s="58"/>
      <c r="H119" s="58"/>
      <c r="I119" s="58"/>
      <c r="J119" s="58"/>
    </row>
    <row r="120" spans="1:10" ht="16.5" customHeight="1">
      <c r="A120" s="58"/>
      <c r="B120" s="58"/>
      <c r="C120" s="58"/>
      <c r="D120" s="58"/>
      <c r="E120" s="58"/>
      <c r="F120" s="58"/>
      <c r="G120" s="58"/>
      <c r="H120" s="58"/>
      <c r="I120" s="58"/>
      <c r="J120" s="58"/>
    </row>
    <row r="121" spans="1:10" ht="16.5" customHeight="1">
      <c r="A121" s="58"/>
      <c r="B121" s="58"/>
      <c r="C121" s="58"/>
      <c r="D121" s="58"/>
      <c r="E121" s="58"/>
      <c r="F121" s="58"/>
      <c r="G121" s="58"/>
      <c r="H121" s="58"/>
      <c r="I121" s="58"/>
      <c r="J121" s="58"/>
    </row>
    <row r="122" spans="1:10" ht="16.5" customHeight="1">
      <c r="A122" s="58"/>
      <c r="B122" s="58"/>
      <c r="C122" s="58"/>
      <c r="D122" s="58"/>
      <c r="E122" s="58"/>
      <c r="F122" s="58"/>
      <c r="G122" s="58"/>
      <c r="H122" s="58"/>
      <c r="I122" s="58"/>
      <c r="J122" s="58"/>
    </row>
    <row r="123" spans="1:10" ht="16.5" customHeight="1">
      <c r="A123" s="58"/>
      <c r="B123" s="58"/>
      <c r="C123" s="58"/>
      <c r="D123" s="58"/>
      <c r="E123" s="58"/>
      <c r="F123" s="58"/>
      <c r="G123" s="58"/>
      <c r="H123" s="58"/>
      <c r="I123" s="58"/>
      <c r="J123" s="58"/>
    </row>
    <row r="124" spans="1:10" ht="16.5" customHeight="1">
      <c r="A124" s="58"/>
      <c r="B124" s="58"/>
      <c r="C124" s="58"/>
      <c r="D124" s="58"/>
      <c r="E124" s="58"/>
      <c r="F124" s="58"/>
      <c r="G124" s="58"/>
      <c r="H124" s="58"/>
      <c r="I124" s="58"/>
      <c r="J124" s="58"/>
    </row>
    <row r="125" spans="1:10" ht="16.5" customHeight="1">
      <c r="A125" s="58"/>
      <c r="B125" s="58"/>
      <c r="C125" s="58"/>
      <c r="D125" s="58"/>
      <c r="E125" s="58"/>
      <c r="F125" s="58"/>
      <c r="G125" s="58"/>
      <c r="H125" s="58"/>
      <c r="I125" s="58"/>
      <c r="J125" s="58"/>
    </row>
    <row r="126" spans="1:10" ht="16.5" customHeight="1">
      <c r="A126" s="58"/>
      <c r="B126" s="58"/>
      <c r="C126" s="58"/>
      <c r="D126" s="58"/>
      <c r="E126" s="58"/>
      <c r="F126" s="58"/>
      <c r="G126" s="58"/>
      <c r="H126" s="58"/>
      <c r="I126" s="58"/>
      <c r="J126" s="58"/>
    </row>
    <row r="127" spans="1:10" ht="16.5" customHeight="1">
      <c r="A127" s="58"/>
      <c r="B127" s="58"/>
      <c r="C127" s="58"/>
      <c r="D127" s="58"/>
      <c r="E127" s="58"/>
      <c r="F127" s="58"/>
      <c r="G127" s="58"/>
      <c r="H127" s="58"/>
      <c r="I127" s="58"/>
      <c r="J127" s="58"/>
    </row>
    <row r="128" spans="1:10" ht="16.5" customHeight="1">
      <c r="A128" s="58"/>
      <c r="B128" s="58"/>
      <c r="C128" s="58"/>
      <c r="D128" s="58"/>
      <c r="E128" s="58"/>
      <c r="F128" s="58"/>
      <c r="G128" s="58"/>
      <c r="H128" s="58"/>
      <c r="I128" s="58"/>
      <c r="J128" s="58"/>
    </row>
    <row r="129" spans="1:10" ht="16.5" customHeight="1">
      <c r="A129" s="58"/>
      <c r="B129" s="58"/>
      <c r="C129" s="58"/>
      <c r="D129" s="58"/>
      <c r="E129" s="58"/>
      <c r="F129" s="58"/>
      <c r="G129" s="58"/>
      <c r="H129" s="58"/>
      <c r="I129" s="58"/>
      <c r="J129" s="58"/>
    </row>
    <row r="130" spans="1:10" ht="16.5" customHeight="1">
      <c r="A130" s="58"/>
      <c r="B130" s="58"/>
      <c r="C130" s="58"/>
      <c r="D130" s="58"/>
      <c r="E130" s="58"/>
      <c r="F130" s="58"/>
      <c r="G130" s="58"/>
      <c r="H130" s="58"/>
      <c r="I130" s="58"/>
      <c r="J130" s="58"/>
    </row>
    <row r="131" spans="1:10" ht="16.5" customHeight="1">
      <c r="A131" s="58"/>
      <c r="B131" s="58"/>
      <c r="C131" s="58"/>
      <c r="D131" s="58"/>
      <c r="E131" s="58"/>
      <c r="F131" s="58"/>
      <c r="G131" s="58"/>
      <c r="H131" s="58"/>
      <c r="I131" s="58"/>
      <c r="J131" s="58"/>
    </row>
    <row r="132" spans="1:10" ht="16.5" customHeight="1">
      <c r="A132" s="58"/>
      <c r="B132" s="58"/>
      <c r="C132" s="58"/>
      <c r="D132" s="58"/>
      <c r="E132" s="58"/>
      <c r="F132" s="58"/>
      <c r="G132" s="58"/>
      <c r="H132" s="58"/>
      <c r="I132" s="58"/>
      <c r="J132" s="58"/>
    </row>
    <row r="133" spans="1:10" ht="16.5" customHeight="1">
      <c r="A133" s="58"/>
      <c r="B133" s="58"/>
      <c r="C133" s="58"/>
      <c r="D133" s="58"/>
      <c r="E133" s="58"/>
      <c r="F133" s="58"/>
      <c r="G133" s="58"/>
      <c r="H133" s="58"/>
      <c r="I133" s="58"/>
      <c r="J133" s="58"/>
    </row>
    <row r="134" spans="1:10" ht="16.5" customHeight="1">
      <c r="A134" s="58"/>
      <c r="B134" s="58"/>
      <c r="C134" s="58"/>
      <c r="D134" s="58"/>
      <c r="E134" s="58"/>
      <c r="F134" s="58"/>
      <c r="G134" s="58"/>
      <c r="H134" s="58"/>
      <c r="I134" s="58"/>
      <c r="J134" s="58"/>
    </row>
    <row r="135" spans="1:10" ht="16.5" customHeight="1">
      <c r="A135" s="58"/>
      <c r="B135" s="58"/>
      <c r="C135" s="58"/>
      <c r="D135" s="58"/>
      <c r="E135" s="58"/>
      <c r="F135" s="58"/>
      <c r="G135" s="58"/>
      <c r="H135" s="58"/>
      <c r="I135" s="58"/>
      <c r="J135" s="58"/>
    </row>
    <row r="136" spans="1:10" ht="16.5" customHeight="1">
      <c r="A136" s="58"/>
      <c r="B136" s="58"/>
      <c r="C136" s="58"/>
      <c r="D136" s="58"/>
      <c r="E136" s="58"/>
      <c r="F136" s="58"/>
      <c r="G136" s="58"/>
      <c r="H136" s="58"/>
      <c r="I136" s="58"/>
      <c r="J136" s="58"/>
    </row>
    <row r="137" spans="1:10" ht="16.5" customHeight="1">
      <c r="A137" s="58"/>
      <c r="B137" s="58"/>
      <c r="C137" s="58"/>
      <c r="D137" s="58"/>
      <c r="E137" s="58"/>
      <c r="F137" s="58"/>
      <c r="G137" s="58"/>
      <c r="H137" s="58"/>
      <c r="I137" s="58"/>
      <c r="J137" s="58"/>
    </row>
    <row r="138" spans="1:10" ht="16.5" customHeight="1">
      <c r="A138" s="58"/>
      <c r="B138" s="58"/>
      <c r="C138" s="58"/>
      <c r="D138" s="58"/>
      <c r="E138" s="58"/>
      <c r="F138" s="58"/>
      <c r="G138" s="58"/>
      <c r="H138" s="58"/>
      <c r="I138" s="58"/>
      <c r="J138" s="58"/>
    </row>
    <row r="139" spans="1:10" ht="16.5" customHeight="1">
      <c r="A139" s="58"/>
      <c r="B139" s="58"/>
      <c r="C139" s="58"/>
      <c r="D139" s="58"/>
      <c r="E139" s="58"/>
      <c r="F139" s="58"/>
      <c r="G139" s="58"/>
      <c r="H139" s="58"/>
      <c r="I139" s="58"/>
      <c r="J139" s="58"/>
    </row>
    <row r="140" spans="1:10" ht="16.5" customHeight="1">
      <c r="A140" s="58"/>
      <c r="B140" s="58"/>
      <c r="C140" s="58"/>
      <c r="D140" s="58"/>
      <c r="E140" s="58"/>
      <c r="F140" s="58"/>
      <c r="G140" s="58"/>
      <c r="H140" s="58"/>
      <c r="I140" s="58"/>
      <c r="J140" s="58"/>
    </row>
    <row r="141" spans="1:10" ht="16.5" customHeight="1">
      <c r="A141" s="58"/>
      <c r="B141" s="58"/>
      <c r="C141" s="58"/>
      <c r="D141" s="58"/>
      <c r="E141" s="58"/>
      <c r="F141" s="58"/>
      <c r="G141" s="58"/>
      <c r="H141" s="58"/>
      <c r="I141" s="58"/>
      <c r="J141" s="58"/>
    </row>
    <row r="142" spans="1:10" ht="16.5" customHeight="1">
      <c r="A142" s="58"/>
      <c r="B142" s="58"/>
      <c r="C142" s="58"/>
      <c r="D142" s="58"/>
      <c r="E142" s="58"/>
      <c r="F142" s="58"/>
      <c r="G142" s="58"/>
      <c r="H142" s="58"/>
      <c r="I142" s="58"/>
      <c r="J142" s="58"/>
    </row>
    <row r="143" spans="1:10" ht="16.5" customHeight="1">
      <c r="A143" s="58"/>
      <c r="B143" s="58"/>
      <c r="C143" s="58"/>
      <c r="D143" s="58"/>
      <c r="E143" s="58"/>
      <c r="F143" s="58"/>
      <c r="G143" s="58"/>
      <c r="H143" s="58"/>
      <c r="I143" s="58"/>
      <c r="J143" s="58"/>
    </row>
    <row r="144" spans="1:10" ht="16.5" customHeight="1">
      <c r="A144" s="58"/>
      <c r="B144" s="58"/>
      <c r="C144" s="58"/>
      <c r="D144" s="58"/>
      <c r="E144" s="58"/>
      <c r="F144" s="58"/>
      <c r="G144" s="58"/>
      <c r="H144" s="58"/>
      <c r="I144" s="58"/>
      <c r="J144" s="58"/>
    </row>
    <row r="145" spans="1:10" ht="16.5" customHeight="1">
      <c r="A145" s="58"/>
      <c r="B145" s="58"/>
      <c r="C145" s="58"/>
      <c r="D145" s="58"/>
      <c r="E145" s="58"/>
      <c r="F145" s="58"/>
      <c r="G145" s="58"/>
      <c r="H145" s="58"/>
      <c r="I145" s="58"/>
      <c r="J145" s="58"/>
    </row>
    <row r="146" spans="1:10" ht="16.5" customHeight="1">
      <c r="A146" s="58"/>
      <c r="B146" s="58"/>
      <c r="C146" s="58"/>
      <c r="D146" s="58"/>
      <c r="E146" s="58"/>
      <c r="F146" s="58"/>
      <c r="G146" s="58"/>
      <c r="H146" s="58"/>
      <c r="I146" s="58"/>
      <c r="J146" s="58"/>
    </row>
    <row r="147" spans="1:10" ht="16.5" customHeight="1">
      <c r="A147" s="58"/>
      <c r="B147" s="58"/>
      <c r="C147" s="58"/>
      <c r="D147" s="58"/>
      <c r="E147" s="58"/>
      <c r="F147" s="58"/>
      <c r="G147" s="58"/>
      <c r="H147" s="58"/>
      <c r="I147" s="58"/>
      <c r="J147" s="58"/>
    </row>
    <row r="148" spans="1:10" ht="16.5" customHeight="1">
      <c r="A148" s="58"/>
      <c r="B148" s="58"/>
      <c r="C148" s="58"/>
      <c r="D148" s="58"/>
      <c r="E148" s="58"/>
      <c r="F148" s="58"/>
      <c r="G148" s="58"/>
      <c r="H148" s="58"/>
      <c r="I148" s="58"/>
      <c r="J148" s="58"/>
    </row>
    <row r="149" spans="1:10" ht="16.5" customHeight="1">
      <c r="A149" s="58"/>
      <c r="B149" s="58"/>
      <c r="C149" s="58"/>
      <c r="D149" s="58"/>
      <c r="E149" s="58"/>
      <c r="F149" s="58"/>
      <c r="G149" s="58"/>
      <c r="H149" s="58"/>
      <c r="I149" s="58"/>
      <c r="J149" s="58"/>
    </row>
    <row r="150" spans="1:10" ht="16.5" customHeight="1">
      <c r="A150" s="58"/>
      <c r="B150" s="58"/>
      <c r="C150" s="58"/>
      <c r="D150" s="58"/>
      <c r="E150" s="58"/>
      <c r="F150" s="58"/>
      <c r="G150" s="58"/>
      <c r="H150" s="58"/>
      <c r="I150" s="58"/>
      <c r="J150" s="58"/>
    </row>
    <row r="151" spans="1:10" ht="16.5" customHeight="1">
      <c r="A151" s="58"/>
      <c r="B151" s="58"/>
      <c r="C151" s="58"/>
      <c r="D151" s="58"/>
      <c r="E151" s="58"/>
      <c r="F151" s="58"/>
      <c r="G151" s="58"/>
      <c r="H151" s="58"/>
      <c r="I151" s="58"/>
      <c r="J151" s="58"/>
    </row>
    <row r="152" spans="1:10" ht="16.5" customHeight="1">
      <c r="A152" s="58"/>
      <c r="B152" s="58"/>
      <c r="C152" s="58"/>
      <c r="D152" s="58"/>
      <c r="E152" s="58"/>
      <c r="F152" s="58"/>
      <c r="G152" s="58"/>
      <c r="H152" s="58"/>
      <c r="I152" s="58"/>
      <c r="J152" s="58"/>
    </row>
    <row r="153" spans="1:10" ht="16.5" customHeight="1">
      <c r="A153" s="58"/>
      <c r="B153" s="58"/>
      <c r="C153" s="58"/>
      <c r="D153" s="58"/>
      <c r="E153" s="58"/>
      <c r="F153" s="58"/>
      <c r="G153" s="58"/>
      <c r="H153" s="58"/>
      <c r="I153" s="58"/>
      <c r="J153" s="58"/>
    </row>
    <row r="154" spans="1:10" ht="16.5" customHeight="1">
      <c r="A154" s="58"/>
      <c r="B154" s="58"/>
      <c r="C154" s="58"/>
      <c r="D154" s="58"/>
      <c r="E154" s="58"/>
      <c r="F154" s="58"/>
      <c r="G154" s="58"/>
      <c r="H154" s="58"/>
      <c r="I154" s="58"/>
      <c r="J154" s="58"/>
    </row>
    <row r="155" spans="1:10" ht="16.5" customHeight="1">
      <c r="A155" s="58"/>
      <c r="B155" s="58"/>
      <c r="C155" s="58"/>
      <c r="D155" s="58"/>
      <c r="E155" s="58"/>
      <c r="F155" s="58"/>
      <c r="G155" s="58"/>
      <c r="H155" s="58"/>
      <c r="I155" s="58"/>
      <c r="J155" s="58"/>
    </row>
    <row r="156" spans="1:10" ht="16.5" customHeight="1">
      <c r="A156" s="58"/>
      <c r="B156" s="58"/>
      <c r="C156" s="58"/>
      <c r="D156" s="58"/>
      <c r="E156" s="58"/>
      <c r="F156" s="58"/>
      <c r="G156" s="58"/>
      <c r="H156" s="58"/>
      <c r="I156" s="58"/>
      <c r="J156" s="58"/>
    </row>
    <row r="157" spans="1:10" ht="16.5" customHeight="1">
      <c r="A157" s="58"/>
      <c r="B157" s="58"/>
      <c r="C157" s="58"/>
      <c r="D157" s="58"/>
      <c r="E157" s="58"/>
      <c r="F157" s="58"/>
      <c r="G157" s="58"/>
      <c r="H157" s="58"/>
      <c r="I157" s="58"/>
      <c r="J157" s="58"/>
    </row>
    <row r="158" spans="1:10" ht="16.5" customHeight="1">
      <c r="A158" s="58"/>
      <c r="B158" s="58"/>
      <c r="C158" s="58"/>
      <c r="D158" s="58"/>
      <c r="E158" s="58"/>
      <c r="F158" s="58"/>
      <c r="G158" s="58"/>
      <c r="H158" s="58"/>
      <c r="I158" s="58"/>
      <c r="J158" s="58"/>
    </row>
    <row r="159" spans="1:10" ht="16.5" customHeight="1">
      <c r="A159" s="58"/>
      <c r="B159" s="58"/>
      <c r="C159" s="58"/>
      <c r="D159" s="58"/>
      <c r="E159" s="58"/>
      <c r="F159" s="58"/>
      <c r="G159" s="58"/>
      <c r="H159" s="58"/>
      <c r="I159" s="58"/>
      <c r="J159" s="58"/>
    </row>
    <row r="160" spans="1:10" ht="16.5" customHeight="1">
      <c r="A160" s="58"/>
      <c r="B160" s="58"/>
      <c r="C160" s="58"/>
      <c r="D160" s="58"/>
      <c r="E160" s="58"/>
      <c r="F160" s="58"/>
      <c r="G160" s="58"/>
      <c r="H160" s="58"/>
      <c r="I160" s="58"/>
      <c r="J160" s="58"/>
    </row>
    <row r="161" spans="1:10" ht="16.5" customHeight="1">
      <c r="A161" s="58"/>
      <c r="B161" s="58"/>
      <c r="C161" s="58"/>
      <c r="D161" s="58"/>
      <c r="E161" s="58"/>
      <c r="F161" s="58"/>
      <c r="G161" s="58"/>
      <c r="H161" s="58"/>
      <c r="I161" s="58"/>
      <c r="J161" s="58"/>
    </row>
    <row r="162" spans="1:10" ht="16.5" customHeight="1">
      <c r="A162" s="58"/>
      <c r="B162" s="58"/>
      <c r="C162" s="58"/>
      <c r="D162" s="58"/>
      <c r="E162" s="58"/>
      <c r="F162" s="58"/>
      <c r="G162" s="58"/>
      <c r="H162" s="58"/>
      <c r="I162" s="58"/>
      <c r="J162" s="58"/>
    </row>
    <row r="163" spans="1:10" ht="16.5" customHeight="1">
      <c r="A163" s="58"/>
      <c r="B163" s="58"/>
      <c r="C163" s="58"/>
      <c r="D163" s="58"/>
      <c r="E163" s="58"/>
      <c r="F163" s="58"/>
      <c r="G163" s="58"/>
      <c r="H163" s="58"/>
      <c r="I163" s="58"/>
      <c r="J163" s="58"/>
    </row>
    <row r="164" spans="1:10" ht="16.5" customHeight="1">
      <c r="A164" s="58"/>
      <c r="B164" s="58"/>
      <c r="C164" s="58"/>
      <c r="D164" s="58"/>
      <c r="E164" s="58"/>
      <c r="F164" s="58"/>
      <c r="G164" s="58"/>
      <c r="H164" s="58"/>
      <c r="I164" s="58"/>
      <c r="J164" s="58"/>
    </row>
    <row r="165" spans="1:10" ht="16.5" customHeight="1">
      <c r="A165" s="58"/>
      <c r="B165" s="58"/>
      <c r="C165" s="58"/>
      <c r="D165" s="58"/>
      <c r="E165" s="58"/>
      <c r="F165" s="58"/>
      <c r="G165" s="58"/>
      <c r="H165" s="58"/>
      <c r="I165" s="58"/>
      <c r="J165" s="58"/>
    </row>
    <row r="166" spans="1:10" ht="16.5" customHeight="1">
      <c r="A166" s="58"/>
      <c r="B166" s="58"/>
      <c r="C166" s="58"/>
      <c r="D166" s="58"/>
      <c r="E166" s="58"/>
      <c r="F166" s="58"/>
      <c r="G166" s="58"/>
      <c r="H166" s="58"/>
      <c r="I166" s="58"/>
      <c r="J166" s="58"/>
    </row>
    <row r="167" spans="1:10" ht="16.5" customHeight="1">
      <c r="A167" s="58"/>
      <c r="B167" s="58"/>
      <c r="C167" s="58"/>
      <c r="D167" s="58"/>
      <c r="E167" s="58"/>
      <c r="F167" s="58"/>
      <c r="G167" s="58"/>
      <c r="H167" s="58"/>
      <c r="I167" s="58"/>
      <c r="J167" s="58"/>
    </row>
    <row r="168" spans="1:10" ht="16.5" customHeight="1">
      <c r="A168" s="58"/>
      <c r="B168" s="58"/>
      <c r="C168" s="58"/>
      <c r="D168" s="58"/>
      <c r="E168" s="58"/>
      <c r="F168" s="58"/>
      <c r="G168" s="58"/>
      <c r="H168" s="58"/>
      <c r="I168" s="58"/>
      <c r="J168" s="58"/>
    </row>
    <row r="169" spans="1:10" ht="16.5" customHeight="1">
      <c r="A169" s="58"/>
      <c r="B169" s="58"/>
      <c r="C169" s="58"/>
      <c r="D169" s="58"/>
      <c r="E169" s="58"/>
      <c r="F169" s="58"/>
      <c r="G169" s="58"/>
      <c r="H169" s="58"/>
      <c r="I169" s="58"/>
      <c r="J169" s="58"/>
    </row>
    <row r="170" spans="1:10" ht="16.5" customHeight="1">
      <c r="A170" s="58"/>
      <c r="B170" s="58"/>
      <c r="C170" s="58"/>
      <c r="D170" s="58"/>
      <c r="E170" s="58"/>
      <c r="F170" s="58"/>
      <c r="G170" s="58"/>
      <c r="H170" s="58"/>
      <c r="I170" s="58"/>
      <c r="J170" s="58"/>
    </row>
    <row r="171" spans="1:10" ht="16.5" customHeight="1">
      <c r="A171" s="58"/>
      <c r="B171" s="58"/>
      <c r="C171" s="58"/>
      <c r="D171" s="58"/>
      <c r="E171" s="58"/>
      <c r="F171" s="58"/>
      <c r="G171" s="58"/>
      <c r="H171" s="58"/>
      <c r="I171" s="58"/>
      <c r="J171" s="58"/>
    </row>
    <row r="172" spans="1:10" ht="16.5" customHeight="1">
      <c r="A172" s="58"/>
      <c r="B172" s="58"/>
      <c r="C172" s="58"/>
      <c r="D172" s="58"/>
      <c r="E172" s="58"/>
      <c r="F172" s="58"/>
      <c r="G172" s="58"/>
      <c r="H172" s="58"/>
      <c r="I172" s="58"/>
      <c r="J172" s="58"/>
    </row>
    <row r="173" spans="1:10" ht="16.5" customHeight="1">
      <c r="A173" s="58"/>
      <c r="B173" s="58"/>
      <c r="C173" s="58"/>
      <c r="D173" s="58"/>
      <c r="E173" s="58"/>
      <c r="F173" s="58"/>
      <c r="G173" s="58"/>
      <c r="H173" s="58"/>
      <c r="I173" s="58"/>
      <c r="J173" s="58"/>
    </row>
    <row r="174" spans="1:10" ht="16.5" customHeight="1">
      <c r="A174" s="58"/>
      <c r="B174" s="58"/>
      <c r="C174" s="58"/>
      <c r="D174" s="58"/>
      <c r="E174" s="58"/>
      <c r="F174" s="58"/>
      <c r="G174" s="58"/>
      <c r="H174" s="58"/>
      <c r="I174" s="58"/>
      <c r="J174" s="58"/>
    </row>
    <row r="175" spans="1:10" ht="16.5" customHeight="1">
      <c r="A175" s="58"/>
      <c r="B175" s="58"/>
      <c r="C175" s="58"/>
      <c r="D175" s="58"/>
      <c r="E175" s="58"/>
      <c r="F175" s="58"/>
      <c r="G175" s="58"/>
      <c r="H175" s="58"/>
      <c r="I175" s="58"/>
      <c r="J175" s="58"/>
    </row>
    <row r="176" spans="1:10" ht="16.5" customHeight="1">
      <c r="A176" s="58"/>
      <c r="B176" s="58"/>
      <c r="C176" s="58"/>
      <c r="D176" s="58"/>
      <c r="E176" s="58"/>
      <c r="F176" s="58"/>
      <c r="G176" s="58"/>
      <c r="H176" s="58"/>
      <c r="I176" s="58"/>
      <c r="J176" s="58"/>
    </row>
    <row r="177" spans="1:10" ht="16.5" customHeight="1">
      <c r="A177" s="58"/>
      <c r="B177" s="58"/>
      <c r="C177" s="58"/>
      <c r="D177" s="58"/>
      <c r="E177" s="58"/>
      <c r="F177" s="58"/>
      <c r="G177" s="58"/>
      <c r="H177" s="58"/>
      <c r="I177" s="58"/>
      <c r="J177" s="58"/>
    </row>
    <row r="178" spans="1:10" ht="16.5" customHeight="1">
      <c r="A178" s="58"/>
      <c r="B178" s="58"/>
      <c r="C178" s="58"/>
      <c r="D178" s="58"/>
      <c r="E178" s="58"/>
      <c r="F178" s="58"/>
      <c r="G178" s="58"/>
      <c r="H178" s="58"/>
      <c r="I178" s="58"/>
      <c r="J178" s="58"/>
    </row>
    <row r="179" spans="1:10" ht="16.5" customHeight="1">
      <c r="A179" s="58"/>
      <c r="B179" s="58"/>
      <c r="C179" s="58"/>
      <c r="D179" s="58"/>
      <c r="E179" s="58"/>
      <c r="F179" s="58"/>
      <c r="G179" s="58"/>
      <c r="H179" s="58"/>
      <c r="I179" s="58"/>
      <c r="J179" s="58"/>
    </row>
    <row r="180" spans="1:10" ht="16.5" customHeight="1">
      <c r="A180" s="58"/>
      <c r="B180" s="58"/>
      <c r="C180" s="58"/>
      <c r="D180" s="58"/>
      <c r="E180" s="58"/>
      <c r="F180" s="58"/>
      <c r="G180" s="58"/>
      <c r="H180" s="58"/>
      <c r="I180" s="58"/>
      <c r="J180" s="58"/>
    </row>
    <row r="181" spans="1:10" ht="16.5" customHeight="1">
      <c r="A181" s="58"/>
      <c r="B181" s="58"/>
      <c r="C181" s="58"/>
      <c r="D181" s="58"/>
      <c r="E181" s="58"/>
      <c r="F181" s="58"/>
      <c r="G181" s="58"/>
      <c r="H181" s="58"/>
      <c r="I181" s="58"/>
      <c r="J181" s="58"/>
    </row>
    <row r="182" spans="1:10" ht="16.5" customHeight="1">
      <c r="A182" s="58"/>
      <c r="B182" s="58"/>
      <c r="C182" s="58"/>
      <c r="D182" s="58"/>
      <c r="E182" s="58"/>
      <c r="F182" s="58"/>
      <c r="G182" s="58"/>
      <c r="H182" s="58"/>
      <c r="I182" s="58"/>
      <c r="J182" s="58"/>
    </row>
    <row r="183" spans="1:10" ht="16.5" customHeight="1">
      <c r="A183" s="58"/>
      <c r="B183" s="58"/>
      <c r="C183" s="58"/>
      <c r="D183" s="58"/>
      <c r="E183" s="58"/>
      <c r="F183" s="58"/>
      <c r="G183" s="58"/>
      <c r="H183" s="58"/>
      <c r="I183" s="58"/>
      <c r="J183" s="58"/>
    </row>
    <row r="184" spans="1:10" ht="16.5" customHeight="1">
      <c r="A184" s="58"/>
      <c r="B184" s="58"/>
      <c r="C184" s="58"/>
      <c r="D184" s="58"/>
      <c r="E184" s="58"/>
      <c r="F184" s="58"/>
      <c r="G184" s="58"/>
      <c r="H184" s="58"/>
      <c r="I184" s="58"/>
      <c r="J184" s="58"/>
    </row>
    <row r="185" spans="1:10" ht="16.5" customHeight="1">
      <c r="A185" s="58"/>
      <c r="B185" s="58"/>
      <c r="C185" s="58"/>
      <c r="D185" s="58"/>
      <c r="E185" s="58"/>
      <c r="F185" s="58"/>
      <c r="G185" s="58"/>
      <c r="H185" s="58"/>
      <c r="I185" s="58"/>
      <c r="J185" s="58"/>
    </row>
    <row r="186" spans="1:10" ht="16.5" customHeight="1">
      <c r="A186" s="58"/>
      <c r="B186" s="58"/>
      <c r="C186" s="58"/>
      <c r="D186" s="58"/>
      <c r="E186" s="58"/>
      <c r="F186" s="58"/>
      <c r="G186" s="58"/>
      <c r="H186" s="58"/>
      <c r="I186" s="58"/>
      <c r="J186" s="58"/>
    </row>
    <row r="187" spans="1:10" ht="16.5" customHeight="1">
      <c r="A187" s="58"/>
      <c r="B187" s="58"/>
      <c r="C187" s="58"/>
      <c r="D187" s="58"/>
      <c r="E187" s="58"/>
      <c r="F187" s="58"/>
      <c r="G187" s="58"/>
      <c r="H187" s="58"/>
      <c r="I187" s="58"/>
      <c r="J187" s="58"/>
    </row>
    <row r="188" spans="1:10" ht="16.5" customHeight="1">
      <c r="A188" s="58"/>
      <c r="B188" s="58"/>
      <c r="C188" s="58"/>
      <c r="D188" s="58"/>
      <c r="E188" s="58"/>
      <c r="F188" s="58"/>
      <c r="G188" s="58"/>
      <c r="H188" s="58"/>
      <c r="I188" s="58"/>
      <c r="J188" s="58"/>
    </row>
    <row r="189" spans="1:10" ht="16.5" customHeight="1">
      <c r="A189" s="58"/>
      <c r="B189" s="58"/>
      <c r="C189" s="58"/>
      <c r="D189" s="58"/>
      <c r="E189" s="58"/>
      <c r="F189" s="58"/>
      <c r="G189" s="58"/>
      <c r="H189" s="58"/>
      <c r="I189" s="58"/>
      <c r="J189" s="58"/>
    </row>
    <row r="190" spans="1:10" ht="16.5" customHeight="1">
      <c r="A190" s="58"/>
      <c r="B190" s="58"/>
      <c r="C190" s="58"/>
      <c r="D190" s="58"/>
      <c r="E190" s="58"/>
      <c r="F190" s="58"/>
      <c r="G190" s="58"/>
      <c r="H190" s="58"/>
      <c r="I190" s="58"/>
      <c r="J190" s="58"/>
    </row>
    <row r="191" spans="1:10" ht="16.5" customHeight="1">
      <c r="A191" s="58"/>
      <c r="B191" s="58"/>
      <c r="C191" s="58"/>
      <c r="D191" s="58"/>
      <c r="E191" s="58"/>
      <c r="F191" s="58"/>
      <c r="G191" s="58"/>
      <c r="H191" s="58"/>
      <c r="I191" s="58"/>
      <c r="J191" s="58"/>
    </row>
    <row r="192" spans="1:10" ht="16.5" customHeight="1">
      <c r="A192" s="58"/>
      <c r="B192" s="58"/>
      <c r="C192" s="58"/>
      <c r="D192" s="58"/>
      <c r="E192" s="58"/>
      <c r="F192" s="58"/>
      <c r="G192" s="58"/>
      <c r="H192" s="58"/>
      <c r="I192" s="58"/>
      <c r="J192" s="58"/>
    </row>
    <row r="193" spans="1:10" ht="16.5" customHeight="1">
      <c r="A193" s="58"/>
      <c r="B193" s="58"/>
      <c r="C193" s="58"/>
      <c r="D193" s="58"/>
      <c r="E193" s="58"/>
      <c r="F193" s="58"/>
      <c r="G193" s="58"/>
      <c r="H193" s="58"/>
      <c r="I193" s="58"/>
      <c r="J193" s="58"/>
    </row>
    <row r="194" spans="1:10" ht="16.5" customHeight="1">
      <c r="A194" s="58"/>
      <c r="B194" s="58"/>
      <c r="C194" s="58"/>
      <c r="D194" s="58"/>
      <c r="E194" s="58"/>
      <c r="F194" s="58"/>
      <c r="G194" s="58"/>
      <c r="H194" s="58"/>
      <c r="I194" s="58"/>
      <c r="J194" s="58"/>
    </row>
    <row r="195" spans="1:10" ht="16.5" customHeight="1">
      <c r="A195" s="58"/>
      <c r="B195" s="58"/>
      <c r="C195" s="58"/>
      <c r="D195" s="58"/>
      <c r="E195" s="58"/>
      <c r="F195" s="58"/>
      <c r="G195" s="58"/>
      <c r="H195" s="58"/>
      <c r="I195" s="58"/>
      <c r="J195" s="58"/>
    </row>
    <row r="196" spans="1:10" ht="16.5" customHeight="1">
      <c r="A196" s="58"/>
      <c r="B196" s="58"/>
      <c r="C196" s="58"/>
      <c r="D196" s="58"/>
      <c r="E196" s="58"/>
      <c r="F196" s="58"/>
      <c r="G196" s="58"/>
      <c r="H196" s="58"/>
      <c r="I196" s="58"/>
      <c r="J196" s="58"/>
    </row>
    <row r="197" spans="1:10" ht="16.5" customHeight="1">
      <c r="A197" s="58"/>
      <c r="B197" s="58"/>
      <c r="C197" s="58"/>
      <c r="D197" s="58"/>
      <c r="E197" s="58"/>
      <c r="F197" s="58"/>
      <c r="G197" s="58"/>
      <c r="H197" s="58"/>
      <c r="I197" s="58"/>
      <c r="J197" s="58"/>
    </row>
    <row r="198" spans="1:10" ht="16.5" customHeight="1">
      <c r="A198" s="58"/>
      <c r="B198" s="58"/>
      <c r="C198" s="58"/>
      <c r="D198" s="58"/>
      <c r="E198" s="58"/>
      <c r="F198" s="58"/>
      <c r="G198" s="58"/>
      <c r="H198" s="58"/>
      <c r="I198" s="58"/>
      <c r="J198" s="58"/>
    </row>
    <row r="199" spans="1:10" ht="16.5" customHeight="1">
      <c r="A199" s="58"/>
      <c r="B199" s="58"/>
      <c r="C199" s="58"/>
      <c r="D199" s="58"/>
      <c r="E199" s="58"/>
      <c r="F199" s="58"/>
      <c r="G199" s="58"/>
      <c r="H199" s="58"/>
      <c r="I199" s="58"/>
      <c r="J199" s="58"/>
    </row>
    <row r="200" spans="1:10" ht="16.5" customHeight="1">
      <c r="A200" s="58"/>
      <c r="B200" s="58"/>
      <c r="C200" s="58"/>
      <c r="D200" s="58"/>
      <c r="E200" s="58"/>
      <c r="F200" s="58"/>
      <c r="G200" s="58"/>
      <c r="H200" s="58"/>
      <c r="I200" s="58"/>
      <c r="J200" s="58"/>
    </row>
    <row r="201" spans="1:10" ht="16.5" customHeight="1">
      <c r="A201" s="58"/>
      <c r="B201" s="58"/>
      <c r="C201" s="58"/>
      <c r="D201" s="58"/>
      <c r="E201" s="58"/>
      <c r="F201" s="58"/>
      <c r="G201" s="58"/>
      <c r="H201" s="58"/>
      <c r="I201" s="58"/>
      <c r="J201" s="58"/>
    </row>
    <row r="202" spans="1:10" ht="16.5" customHeight="1">
      <c r="A202" s="58"/>
      <c r="B202" s="58"/>
      <c r="C202" s="58"/>
      <c r="D202" s="58"/>
      <c r="E202" s="58"/>
      <c r="F202" s="58"/>
      <c r="G202" s="58"/>
      <c r="H202" s="58"/>
      <c r="I202" s="58"/>
      <c r="J202" s="58"/>
    </row>
    <row r="203" spans="1:10" ht="16.5" customHeight="1">
      <c r="A203" s="58"/>
      <c r="B203" s="58"/>
      <c r="C203" s="58"/>
      <c r="D203" s="58"/>
      <c r="E203" s="58"/>
      <c r="F203" s="58"/>
      <c r="G203" s="58"/>
      <c r="H203" s="58"/>
      <c r="I203" s="58"/>
      <c r="J203" s="58"/>
    </row>
    <row r="204" spans="1:10" ht="16.5" customHeight="1">
      <c r="A204" s="58"/>
      <c r="B204" s="58"/>
      <c r="C204" s="58"/>
      <c r="D204" s="58"/>
      <c r="E204" s="58"/>
      <c r="F204" s="58"/>
      <c r="G204" s="58"/>
      <c r="H204" s="58"/>
      <c r="I204" s="58"/>
      <c r="J204" s="58"/>
    </row>
    <row r="205" spans="1:10" ht="16.5" customHeight="1">
      <c r="A205" s="58"/>
      <c r="B205" s="58"/>
      <c r="C205" s="58"/>
      <c r="D205" s="58"/>
      <c r="E205" s="58"/>
      <c r="F205" s="58"/>
      <c r="G205" s="58"/>
      <c r="H205" s="58"/>
      <c r="I205" s="58"/>
      <c r="J205" s="58"/>
    </row>
    <row r="206" spans="1:10" ht="16.5" customHeight="1">
      <c r="A206" s="58"/>
      <c r="B206" s="58"/>
      <c r="C206" s="58"/>
      <c r="D206" s="58"/>
      <c r="E206" s="58"/>
      <c r="F206" s="58"/>
      <c r="G206" s="58"/>
      <c r="H206" s="58"/>
      <c r="I206" s="58"/>
      <c r="J206" s="58"/>
    </row>
    <row r="207" spans="1:10" ht="16.5" customHeight="1">
      <c r="A207" s="58"/>
      <c r="B207" s="58"/>
      <c r="C207" s="58"/>
      <c r="D207" s="58"/>
      <c r="E207" s="58"/>
      <c r="F207" s="58"/>
      <c r="G207" s="58"/>
      <c r="H207" s="58"/>
      <c r="I207" s="58"/>
      <c r="J207" s="58"/>
    </row>
    <row r="208" spans="1:10" ht="16.5" customHeight="1">
      <c r="A208" s="58"/>
      <c r="B208" s="58"/>
      <c r="C208" s="58"/>
      <c r="D208" s="58"/>
      <c r="E208" s="58"/>
      <c r="F208" s="58"/>
      <c r="G208" s="58"/>
      <c r="H208" s="58"/>
      <c r="I208" s="58"/>
      <c r="J208" s="58"/>
    </row>
    <row r="209" spans="1:10" ht="16.5" customHeight="1">
      <c r="A209" s="58"/>
      <c r="B209" s="58"/>
      <c r="C209" s="58"/>
      <c r="D209" s="58"/>
      <c r="E209" s="58"/>
      <c r="F209" s="58"/>
      <c r="G209" s="58"/>
      <c r="H209" s="58"/>
      <c r="I209" s="58"/>
      <c r="J209" s="58"/>
    </row>
    <row r="210" spans="1:10" ht="16.5" customHeight="1">
      <c r="A210" s="58"/>
      <c r="B210" s="58"/>
      <c r="C210" s="58"/>
      <c r="D210" s="58"/>
      <c r="E210" s="58"/>
      <c r="F210" s="58"/>
      <c r="G210" s="58"/>
      <c r="H210" s="58"/>
      <c r="I210" s="58"/>
      <c r="J210" s="58"/>
    </row>
    <row r="211" spans="1:10" ht="16.5" customHeight="1">
      <c r="A211" s="58"/>
      <c r="B211" s="58"/>
      <c r="C211" s="58"/>
      <c r="D211" s="58"/>
      <c r="E211" s="58"/>
      <c r="F211" s="58"/>
      <c r="G211" s="58"/>
      <c r="H211" s="58"/>
      <c r="I211" s="58"/>
      <c r="J211" s="58"/>
    </row>
    <row r="212" spans="1:10" ht="16.5" customHeight="1">
      <c r="A212" s="58"/>
      <c r="B212" s="58"/>
      <c r="C212" s="58"/>
      <c r="D212" s="58"/>
      <c r="E212" s="58"/>
      <c r="F212" s="58"/>
      <c r="G212" s="58"/>
      <c r="H212" s="58"/>
      <c r="I212" s="58"/>
      <c r="J212" s="58"/>
    </row>
    <row r="213" spans="1:10" ht="16.5" customHeight="1">
      <c r="A213" s="58"/>
      <c r="B213" s="58"/>
      <c r="C213" s="58"/>
      <c r="D213" s="58"/>
      <c r="E213" s="58"/>
      <c r="F213" s="58"/>
      <c r="G213" s="58"/>
      <c r="H213" s="58"/>
      <c r="I213" s="58"/>
      <c r="J213" s="58"/>
    </row>
    <row r="214" spans="1:10" ht="16.5" customHeight="1">
      <c r="A214" s="58"/>
      <c r="B214" s="58"/>
      <c r="C214" s="58"/>
      <c r="D214" s="58"/>
      <c r="E214" s="58"/>
      <c r="F214" s="58"/>
      <c r="G214" s="58"/>
      <c r="H214" s="58"/>
      <c r="I214" s="58"/>
      <c r="J214" s="58"/>
    </row>
    <row r="215" spans="1:10" ht="16.5" customHeight="1">
      <c r="A215" s="58"/>
      <c r="B215" s="58"/>
      <c r="C215" s="58"/>
      <c r="D215" s="58"/>
      <c r="E215" s="58"/>
      <c r="F215" s="58"/>
      <c r="G215" s="58"/>
      <c r="H215" s="58"/>
      <c r="I215" s="58"/>
      <c r="J215" s="58"/>
    </row>
    <row r="216" spans="1:10" ht="16.5" customHeight="1">
      <c r="A216" s="58"/>
      <c r="B216" s="58"/>
      <c r="C216" s="58"/>
      <c r="D216" s="58"/>
      <c r="E216" s="58"/>
      <c r="F216" s="58"/>
      <c r="G216" s="58"/>
      <c r="H216" s="58"/>
      <c r="I216" s="58"/>
      <c r="J216" s="58"/>
    </row>
    <row r="217" spans="1:10" ht="16.5" customHeight="1">
      <c r="A217" s="58"/>
      <c r="B217" s="58"/>
      <c r="C217" s="58"/>
      <c r="D217" s="58"/>
      <c r="E217" s="58"/>
      <c r="F217" s="58"/>
      <c r="G217" s="58"/>
      <c r="H217" s="58"/>
      <c r="I217" s="58"/>
      <c r="J217" s="58"/>
    </row>
    <row r="218" spans="1:10" ht="16.5" customHeight="1">
      <c r="A218" s="58"/>
      <c r="B218" s="58"/>
      <c r="C218" s="58"/>
      <c r="D218" s="58"/>
      <c r="E218" s="58"/>
      <c r="F218" s="58"/>
      <c r="G218" s="58"/>
      <c r="H218" s="58"/>
      <c r="I218" s="58"/>
      <c r="J218" s="58"/>
    </row>
    <row r="219" spans="1:10" ht="16.5" customHeight="1">
      <c r="A219" s="58"/>
      <c r="B219" s="58"/>
      <c r="C219" s="58"/>
      <c r="D219" s="58"/>
      <c r="E219" s="58"/>
      <c r="F219" s="58"/>
      <c r="G219" s="58"/>
      <c r="H219" s="58"/>
      <c r="I219" s="58"/>
      <c r="J219" s="58"/>
    </row>
    <row r="220" spans="1:10" ht="16.5" customHeight="1">
      <c r="A220" s="58"/>
      <c r="B220" s="58"/>
      <c r="C220" s="58"/>
      <c r="D220" s="58"/>
      <c r="E220" s="58"/>
      <c r="F220" s="58"/>
      <c r="G220" s="58"/>
      <c r="H220" s="58"/>
      <c r="I220" s="58"/>
      <c r="J220" s="58"/>
    </row>
    <row r="221" spans="1:10" ht="16.5" customHeight="1">
      <c r="A221" s="58"/>
      <c r="B221" s="58"/>
      <c r="C221" s="58"/>
      <c r="D221" s="58"/>
      <c r="E221" s="58"/>
      <c r="F221" s="58"/>
      <c r="G221" s="58"/>
      <c r="H221" s="58"/>
      <c r="I221" s="58"/>
      <c r="J221" s="58"/>
    </row>
    <row r="222" spans="1:10" ht="16.5" customHeight="1">
      <c r="A222" s="58"/>
      <c r="B222" s="58"/>
      <c r="C222" s="58"/>
      <c r="D222" s="58"/>
      <c r="E222" s="58"/>
      <c r="F222" s="58"/>
      <c r="G222" s="58"/>
      <c r="H222" s="58"/>
      <c r="I222" s="58"/>
      <c r="J222" s="58"/>
    </row>
    <row r="223" spans="1:10" ht="16.5" customHeight="1">
      <c r="A223" s="58"/>
      <c r="B223" s="58"/>
      <c r="C223" s="58"/>
      <c r="D223" s="58"/>
      <c r="E223" s="58"/>
      <c r="F223" s="58"/>
      <c r="G223" s="58"/>
      <c r="H223" s="58"/>
      <c r="I223" s="58"/>
      <c r="J223" s="58"/>
    </row>
    <row r="224" spans="1:10" ht="16.5" customHeight="1">
      <c r="A224" s="58"/>
      <c r="B224" s="58"/>
      <c r="C224" s="58"/>
      <c r="D224" s="58"/>
      <c r="E224" s="58"/>
      <c r="F224" s="58"/>
      <c r="G224" s="58"/>
      <c r="H224" s="58"/>
      <c r="I224" s="58"/>
      <c r="J224" s="58"/>
    </row>
    <row r="225" spans="1:10" ht="16.5" customHeight="1">
      <c r="A225" s="58"/>
      <c r="B225" s="58"/>
      <c r="C225" s="58"/>
      <c r="D225" s="58"/>
      <c r="E225" s="58"/>
      <c r="F225" s="58"/>
      <c r="G225" s="58"/>
      <c r="H225" s="58"/>
      <c r="I225" s="58"/>
      <c r="J225" s="58"/>
    </row>
    <row r="226" spans="1:10" ht="16.5" customHeight="1">
      <c r="A226" s="58"/>
      <c r="B226" s="58"/>
      <c r="C226" s="58"/>
      <c r="D226" s="58"/>
      <c r="E226" s="58"/>
      <c r="F226" s="58"/>
      <c r="G226" s="58"/>
      <c r="H226" s="58"/>
      <c r="I226" s="58"/>
      <c r="J226" s="58"/>
    </row>
    <row r="227" spans="1:10" ht="16.5" customHeight="1">
      <c r="A227" s="58"/>
      <c r="B227" s="58"/>
      <c r="C227" s="58"/>
      <c r="D227" s="58"/>
      <c r="E227" s="58"/>
      <c r="F227" s="58"/>
      <c r="G227" s="58"/>
      <c r="H227" s="58"/>
      <c r="I227" s="58"/>
      <c r="J227" s="58"/>
    </row>
    <row r="228" spans="1:10" ht="16.5" customHeight="1">
      <c r="A228" s="58"/>
      <c r="B228" s="58"/>
      <c r="C228" s="58"/>
      <c r="D228" s="58"/>
      <c r="E228" s="58"/>
      <c r="F228" s="58"/>
      <c r="G228" s="58"/>
      <c r="H228" s="58"/>
      <c r="I228" s="58"/>
      <c r="J228" s="58"/>
    </row>
    <row r="229" spans="1:10" ht="16.5" customHeight="1">
      <c r="A229" s="58"/>
      <c r="B229" s="58"/>
      <c r="C229" s="58"/>
      <c r="D229" s="58"/>
      <c r="E229" s="58"/>
      <c r="F229" s="58"/>
      <c r="G229" s="58"/>
      <c r="H229" s="58"/>
      <c r="I229" s="58"/>
      <c r="J229" s="58"/>
    </row>
    <row r="230" spans="1:10" ht="16.5" customHeight="1">
      <c r="A230" s="58"/>
      <c r="B230" s="58"/>
      <c r="C230" s="58"/>
      <c r="D230" s="58"/>
      <c r="E230" s="58"/>
      <c r="F230" s="58"/>
      <c r="G230" s="58"/>
      <c r="H230" s="58"/>
      <c r="I230" s="58"/>
      <c r="J230" s="58"/>
    </row>
    <row r="231" spans="1:10" ht="16.5" customHeight="1">
      <c r="A231" s="58"/>
      <c r="B231" s="58"/>
      <c r="C231" s="58"/>
      <c r="D231" s="58"/>
      <c r="E231" s="58"/>
      <c r="F231" s="58"/>
      <c r="G231" s="58"/>
      <c r="H231" s="58"/>
      <c r="I231" s="58"/>
      <c r="J231" s="58"/>
    </row>
    <row r="232" spans="1:10" ht="16.5" customHeight="1">
      <c r="A232" s="58"/>
      <c r="B232" s="58"/>
      <c r="C232" s="58"/>
      <c r="D232" s="58"/>
      <c r="E232" s="58"/>
      <c r="F232" s="58"/>
      <c r="G232" s="58"/>
      <c r="H232" s="58"/>
      <c r="I232" s="58"/>
      <c r="J232" s="58"/>
    </row>
  </sheetData>
  <sheetProtection sheet="1" objects="1" scenarios="1"/>
  <mergeCells count="2">
    <mergeCell ref="B4:C4"/>
    <mergeCell ref="D4:E4"/>
  </mergeCells>
  <conditionalFormatting sqref="M7:O66 R7:R66">
    <cfRule type="cellIs" priority="1" dxfId="8" operator="lessThan" stopIfTrue="1">
      <formula>0</formula>
    </cfRule>
  </conditionalFormatting>
  <dataValidations count="1">
    <dataValidation type="whole" allowBlank="1" showInputMessage="1" error="１～３　で入力してください" sqref="F7:F66">
      <formula1>1</formula1>
      <formula2>6</formula2>
    </dataValidation>
  </dataValidations>
  <printOptions horizontalCentered="1" verticalCentered="1"/>
  <pageMargins left="0.61" right="0.61" top="0.61" bottom="0.61" header="0.5118110236220472" footer="0.5118110236220472"/>
  <pageSetup horizontalDpi="600" verticalDpi="600" orientation="portrait" paperSize="9" r:id="rId2"/>
  <ignoredErrors>
    <ignoredError sqref="A3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Fukashi Nojima</dc:creator>
  <cp:keywords/>
  <dc:description/>
  <cp:lastModifiedBy>宮崎市教育委員会</cp:lastModifiedBy>
  <cp:lastPrinted>2007-08-06T01:36:17Z</cp:lastPrinted>
  <dcterms:created xsi:type="dcterms:W3CDTF">2006-01-31T02:30:11Z</dcterms:created>
  <dcterms:modified xsi:type="dcterms:W3CDTF">2018-04-14T01:02:01Z</dcterms:modified>
  <cp:category/>
  <cp:version/>
  <cp:contentType/>
  <cp:contentStatus/>
</cp:coreProperties>
</file>